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8505BDEF-0EE4-4373-9C71-41683D4DE78D}" xr6:coauthVersionLast="47" xr6:coauthVersionMax="47" xr10:uidLastSave="{00000000-0000-0000-0000-000000000000}"/>
  <bookViews>
    <workbookView xWindow="-108" yWindow="-108" windowWidth="46296" windowHeight="25416" activeTab="3" xr2:uid="{00000000-000D-0000-FFFF-FFFF00000000}"/>
  </bookViews>
  <sheets>
    <sheet name="Dashboard" sheetId="1" r:id="rId1"/>
    <sheet name="Detailed Budget" sheetId="2" r:id="rId2"/>
    <sheet name="Monthly Breakdown" sheetId="3" r:id="rId3"/>
    <sheet name="UK Benchmarks &amp; Reference" sheetId="4" r:id="rId4"/>
    <sheet name="Assumption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5" l="1"/>
  <c r="B20" i="5"/>
  <c r="B22" i="5" s="1"/>
  <c r="G6" i="5"/>
  <c r="G5" i="5"/>
  <c r="C4" i="5"/>
  <c r="C3" i="5"/>
  <c r="T301" i="3"/>
  <c r="S301" i="3"/>
  <c r="R301" i="3"/>
  <c r="Q301" i="3"/>
  <c r="P301" i="3"/>
  <c r="T300" i="3"/>
  <c r="S300" i="3"/>
  <c r="R300" i="3"/>
  <c r="Q300" i="3"/>
  <c r="P300" i="3"/>
  <c r="T299" i="3"/>
  <c r="S299" i="3"/>
  <c r="R299" i="3"/>
  <c r="Q299" i="3"/>
  <c r="P299" i="3"/>
  <c r="T298" i="3"/>
  <c r="S298" i="3"/>
  <c r="R298" i="3"/>
  <c r="Q298" i="3"/>
  <c r="P298" i="3"/>
  <c r="T297" i="3"/>
  <c r="S297" i="3"/>
  <c r="R297" i="3"/>
  <c r="Q297" i="3"/>
  <c r="P297" i="3"/>
  <c r="T296" i="3"/>
  <c r="S296" i="3"/>
  <c r="R296" i="3"/>
  <c r="Q296" i="3"/>
  <c r="P296" i="3"/>
  <c r="T295" i="3"/>
  <c r="S295" i="3"/>
  <c r="R295" i="3"/>
  <c r="Q295" i="3"/>
  <c r="P295" i="3"/>
  <c r="T294" i="3"/>
  <c r="S294" i="3"/>
  <c r="R294" i="3"/>
  <c r="Q294" i="3"/>
  <c r="P294" i="3"/>
  <c r="T293" i="3"/>
  <c r="S293" i="3"/>
  <c r="R293" i="3"/>
  <c r="Q293" i="3"/>
  <c r="P293" i="3"/>
  <c r="T292" i="3"/>
  <c r="S292" i="3"/>
  <c r="R292" i="3"/>
  <c r="Q292" i="3"/>
  <c r="P292" i="3"/>
  <c r="T291" i="3"/>
  <c r="S291" i="3"/>
  <c r="R291" i="3"/>
  <c r="Q291" i="3"/>
  <c r="P291" i="3"/>
  <c r="T290" i="3"/>
  <c r="S290" i="3"/>
  <c r="R290" i="3"/>
  <c r="Q290" i="3"/>
  <c r="P290" i="3"/>
  <c r="T289" i="3"/>
  <c r="S289" i="3"/>
  <c r="R289" i="3"/>
  <c r="Q289" i="3"/>
  <c r="P289" i="3"/>
  <c r="T288" i="3"/>
  <c r="S288" i="3"/>
  <c r="R288" i="3"/>
  <c r="Q288" i="3"/>
  <c r="P288" i="3"/>
  <c r="T287" i="3"/>
  <c r="S287" i="3"/>
  <c r="R287" i="3"/>
  <c r="Q287" i="3"/>
  <c r="P287" i="3"/>
  <c r="T286" i="3"/>
  <c r="S286" i="3"/>
  <c r="R286" i="3"/>
  <c r="Q286" i="3"/>
  <c r="P286" i="3"/>
  <c r="T285" i="3"/>
  <c r="S285" i="3"/>
  <c r="R285" i="3"/>
  <c r="Q285" i="3"/>
  <c r="P285" i="3"/>
  <c r="T284" i="3"/>
  <c r="S284" i="3"/>
  <c r="R284" i="3"/>
  <c r="Q284" i="3"/>
  <c r="P284" i="3"/>
  <c r="T283" i="3"/>
  <c r="S283" i="3"/>
  <c r="R283" i="3"/>
  <c r="Q283" i="3"/>
  <c r="P283" i="3"/>
  <c r="T282" i="3"/>
  <c r="S282" i="3"/>
  <c r="R282" i="3"/>
  <c r="Q282" i="3"/>
  <c r="P282" i="3"/>
  <c r="T281" i="3"/>
  <c r="S281" i="3"/>
  <c r="R281" i="3"/>
  <c r="Q281" i="3"/>
  <c r="P281" i="3"/>
  <c r="T280" i="3"/>
  <c r="S280" i="3"/>
  <c r="R280" i="3"/>
  <c r="Q280" i="3"/>
  <c r="P280" i="3"/>
  <c r="T279" i="3"/>
  <c r="S279" i="3"/>
  <c r="R279" i="3"/>
  <c r="Q279" i="3"/>
  <c r="P279" i="3"/>
  <c r="T278" i="3"/>
  <c r="S278" i="3"/>
  <c r="R278" i="3"/>
  <c r="Q278" i="3"/>
  <c r="P278" i="3"/>
  <c r="T277" i="3"/>
  <c r="S277" i="3"/>
  <c r="R277" i="3"/>
  <c r="Q277" i="3"/>
  <c r="P277" i="3"/>
  <c r="T276" i="3"/>
  <c r="S276" i="3"/>
  <c r="R276" i="3"/>
  <c r="Q276" i="3"/>
  <c r="P276" i="3"/>
  <c r="T275" i="3"/>
  <c r="S275" i="3"/>
  <c r="R275" i="3"/>
  <c r="Q275" i="3"/>
  <c r="P275" i="3"/>
  <c r="T274" i="3"/>
  <c r="S274" i="3"/>
  <c r="R274" i="3"/>
  <c r="Q274" i="3"/>
  <c r="P274" i="3"/>
  <c r="T273" i="3"/>
  <c r="S273" i="3"/>
  <c r="R273" i="3"/>
  <c r="Q273" i="3"/>
  <c r="P273" i="3"/>
  <c r="T272" i="3"/>
  <c r="S272" i="3"/>
  <c r="R272" i="3"/>
  <c r="Q272" i="3"/>
  <c r="P272" i="3"/>
  <c r="T271" i="3"/>
  <c r="S271" i="3"/>
  <c r="R271" i="3"/>
  <c r="Q271" i="3"/>
  <c r="P271" i="3"/>
  <c r="T270" i="3"/>
  <c r="S270" i="3"/>
  <c r="R270" i="3"/>
  <c r="Q270" i="3"/>
  <c r="P270" i="3"/>
  <c r="T269" i="3"/>
  <c r="S269" i="3"/>
  <c r="R269" i="3"/>
  <c r="Q269" i="3"/>
  <c r="P269" i="3"/>
  <c r="T268" i="3"/>
  <c r="S268" i="3"/>
  <c r="R268" i="3"/>
  <c r="Q268" i="3"/>
  <c r="P268" i="3"/>
  <c r="T267" i="3"/>
  <c r="S267" i="3"/>
  <c r="R267" i="3"/>
  <c r="Q267" i="3"/>
  <c r="P267" i="3"/>
  <c r="T266" i="3"/>
  <c r="S266" i="3"/>
  <c r="R266" i="3"/>
  <c r="Q266" i="3"/>
  <c r="P266" i="3"/>
  <c r="T265" i="3"/>
  <c r="S265" i="3"/>
  <c r="R265" i="3"/>
  <c r="Q265" i="3"/>
  <c r="P265" i="3"/>
  <c r="T264" i="3"/>
  <c r="S264" i="3"/>
  <c r="R264" i="3"/>
  <c r="Q264" i="3"/>
  <c r="P264" i="3"/>
  <c r="T263" i="3"/>
  <c r="S263" i="3"/>
  <c r="R263" i="3"/>
  <c r="Q263" i="3"/>
  <c r="P263" i="3"/>
  <c r="T262" i="3"/>
  <c r="S262" i="3"/>
  <c r="R262" i="3"/>
  <c r="Q262" i="3"/>
  <c r="P262" i="3"/>
  <c r="T261" i="3"/>
  <c r="S261" i="3"/>
  <c r="R261" i="3"/>
  <c r="Q261" i="3"/>
  <c r="P261" i="3"/>
  <c r="T260" i="3"/>
  <c r="S260" i="3"/>
  <c r="R260" i="3"/>
  <c r="Q260" i="3"/>
  <c r="P260" i="3"/>
  <c r="T259" i="3"/>
  <c r="S259" i="3"/>
  <c r="R259" i="3"/>
  <c r="Q259" i="3"/>
  <c r="P259" i="3"/>
  <c r="T258" i="3"/>
  <c r="S258" i="3"/>
  <c r="R258" i="3"/>
  <c r="Q258" i="3"/>
  <c r="P258" i="3"/>
  <c r="T257" i="3"/>
  <c r="S257" i="3"/>
  <c r="R257" i="3"/>
  <c r="Q257" i="3"/>
  <c r="P257" i="3"/>
  <c r="T256" i="3"/>
  <c r="S256" i="3"/>
  <c r="R256" i="3"/>
  <c r="Q256" i="3"/>
  <c r="P256" i="3"/>
  <c r="T255" i="3"/>
  <c r="S255" i="3"/>
  <c r="R255" i="3"/>
  <c r="Q255" i="3"/>
  <c r="P255" i="3"/>
  <c r="T254" i="3"/>
  <c r="S254" i="3"/>
  <c r="R254" i="3"/>
  <c r="Q254" i="3"/>
  <c r="P254" i="3"/>
  <c r="T253" i="3"/>
  <c r="S253" i="3"/>
  <c r="R253" i="3"/>
  <c r="Q253" i="3"/>
  <c r="P253" i="3"/>
  <c r="T252" i="3"/>
  <c r="S252" i="3"/>
  <c r="R252" i="3"/>
  <c r="Q252" i="3"/>
  <c r="P252" i="3"/>
  <c r="T251" i="3"/>
  <c r="S251" i="3"/>
  <c r="R251" i="3"/>
  <c r="Q251" i="3"/>
  <c r="P251" i="3"/>
  <c r="T250" i="3"/>
  <c r="S250" i="3"/>
  <c r="R250" i="3"/>
  <c r="Q250" i="3"/>
  <c r="P250" i="3"/>
  <c r="T249" i="3"/>
  <c r="S249" i="3"/>
  <c r="R249" i="3"/>
  <c r="Q249" i="3"/>
  <c r="P249" i="3"/>
  <c r="T248" i="3"/>
  <c r="S248" i="3"/>
  <c r="R248" i="3"/>
  <c r="Q248" i="3"/>
  <c r="P248" i="3"/>
  <c r="T247" i="3"/>
  <c r="S247" i="3"/>
  <c r="R247" i="3"/>
  <c r="Q247" i="3"/>
  <c r="P247" i="3"/>
  <c r="T246" i="3"/>
  <c r="S246" i="3"/>
  <c r="R246" i="3"/>
  <c r="Q246" i="3"/>
  <c r="P246" i="3"/>
  <c r="T245" i="3"/>
  <c r="S245" i="3"/>
  <c r="R245" i="3"/>
  <c r="Q245" i="3"/>
  <c r="P245" i="3"/>
  <c r="T244" i="3"/>
  <c r="S244" i="3"/>
  <c r="R244" i="3"/>
  <c r="Q244" i="3"/>
  <c r="P244" i="3"/>
  <c r="T243" i="3"/>
  <c r="S243" i="3"/>
  <c r="R243" i="3"/>
  <c r="Q243" i="3"/>
  <c r="P243" i="3"/>
  <c r="T242" i="3"/>
  <c r="S242" i="3"/>
  <c r="R242" i="3"/>
  <c r="Q242" i="3"/>
  <c r="P242" i="3"/>
  <c r="T241" i="3"/>
  <c r="S241" i="3"/>
  <c r="R241" i="3"/>
  <c r="Q241" i="3"/>
  <c r="P241" i="3"/>
  <c r="T240" i="3"/>
  <c r="S240" i="3"/>
  <c r="R240" i="3"/>
  <c r="Q240" i="3"/>
  <c r="P240" i="3"/>
  <c r="T239" i="3"/>
  <c r="S239" i="3"/>
  <c r="R239" i="3"/>
  <c r="Q239" i="3"/>
  <c r="P239" i="3"/>
  <c r="T238" i="3"/>
  <c r="S238" i="3"/>
  <c r="R238" i="3"/>
  <c r="Q238" i="3"/>
  <c r="P238" i="3"/>
  <c r="T237" i="3"/>
  <c r="S237" i="3"/>
  <c r="R237" i="3"/>
  <c r="Q237" i="3"/>
  <c r="P237" i="3"/>
  <c r="T236" i="3"/>
  <c r="S236" i="3"/>
  <c r="R236" i="3"/>
  <c r="Q236" i="3"/>
  <c r="P236" i="3"/>
  <c r="T235" i="3"/>
  <c r="S235" i="3"/>
  <c r="R235" i="3"/>
  <c r="Q235" i="3"/>
  <c r="P235" i="3"/>
  <c r="T234" i="3"/>
  <c r="S234" i="3"/>
  <c r="R234" i="3"/>
  <c r="Q234" i="3"/>
  <c r="P234" i="3"/>
  <c r="T233" i="3"/>
  <c r="S233" i="3"/>
  <c r="R233" i="3"/>
  <c r="Q233" i="3"/>
  <c r="P233" i="3"/>
  <c r="T232" i="3"/>
  <c r="S232" i="3"/>
  <c r="R232" i="3"/>
  <c r="Q232" i="3"/>
  <c r="P232" i="3"/>
  <c r="T231" i="3"/>
  <c r="S231" i="3"/>
  <c r="R231" i="3"/>
  <c r="Q231" i="3"/>
  <c r="P231" i="3"/>
  <c r="T230" i="3"/>
  <c r="S230" i="3"/>
  <c r="R230" i="3"/>
  <c r="Q230" i="3"/>
  <c r="P230" i="3"/>
  <c r="T229" i="3"/>
  <c r="S229" i="3"/>
  <c r="R229" i="3"/>
  <c r="Q229" i="3"/>
  <c r="P229" i="3"/>
  <c r="T228" i="3"/>
  <c r="S228" i="3"/>
  <c r="R228" i="3"/>
  <c r="Q228" i="3"/>
  <c r="P228" i="3"/>
  <c r="T227" i="3"/>
  <c r="S227" i="3"/>
  <c r="R227" i="3"/>
  <c r="Q227" i="3"/>
  <c r="P227" i="3"/>
  <c r="T226" i="3"/>
  <c r="S226" i="3"/>
  <c r="R226" i="3"/>
  <c r="Q226" i="3"/>
  <c r="P226" i="3"/>
  <c r="T225" i="3"/>
  <c r="S225" i="3"/>
  <c r="R225" i="3"/>
  <c r="Q225" i="3"/>
  <c r="P225" i="3"/>
  <c r="T224" i="3"/>
  <c r="S224" i="3"/>
  <c r="R224" i="3"/>
  <c r="Q224" i="3"/>
  <c r="P224" i="3"/>
  <c r="T223" i="3"/>
  <c r="S223" i="3"/>
  <c r="R223" i="3"/>
  <c r="Q223" i="3"/>
  <c r="P223" i="3"/>
  <c r="T222" i="3"/>
  <c r="S222" i="3"/>
  <c r="R222" i="3"/>
  <c r="Q222" i="3"/>
  <c r="P222" i="3"/>
  <c r="T221" i="3"/>
  <c r="S221" i="3"/>
  <c r="R221" i="3"/>
  <c r="Q221" i="3"/>
  <c r="P221" i="3"/>
  <c r="T220" i="3"/>
  <c r="S220" i="3"/>
  <c r="R220" i="3"/>
  <c r="Q220" i="3"/>
  <c r="P220" i="3"/>
  <c r="T219" i="3"/>
  <c r="S219" i="3"/>
  <c r="R219" i="3"/>
  <c r="Q219" i="3"/>
  <c r="P219" i="3"/>
  <c r="T218" i="3"/>
  <c r="S218" i="3"/>
  <c r="R218" i="3"/>
  <c r="Q218" i="3"/>
  <c r="P218" i="3"/>
  <c r="T217" i="3"/>
  <c r="S217" i="3"/>
  <c r="R217" i="3"/>
  <c r="Q217" i="3"/>
  <c r="P217" i="3"/>
  <c r="T216" i="3"/>
  <c r="S216" i="3"/>
  <c r="R216" i="3"/>
  <c r="Q216" i="3"/>
  <c r="P216" i="3"/>
  <c r="T215" i="3"/>
  <c r="S215" i="3"/>
  <c r="R215" i="3"/>
  <c r="Q215" i="3"/>
  <c r="P215" i="3"/>
  <c r="T214" i="3"/>
  <c r="S214" i="3"/>
  <c r="R214" i="3"/>
  <c r="Q214" i="3"/>
  <c r="P214" i="3"/>
  <c r="T213" i="3"/>
  <c r="S213" i="3"/>
  <c r="R213" i="3"/>
  <c r="Q213" i="3"/>
  <c r="P213" i="3"/>
  <c r="T212" i="3"/>
  <c r="S212" i="3"/>
  <c r="R212" i="3"/>
  <c r="Q212" i="3"/>
  <c r="P212" i="3"/>
  <c r="T211" i="3"/>
  <c r="S211" i="3"/>
  <c r="R211" i="3"/>
  <c r="Q211" i="3"/>
  <c r="P211" i="3"/>
  <c r="T210" i="3"/>
  <c r="S210" i="3"/>
  <c r="R210" i="3"/>
  <c r="Q210" i="3"/>
  <c r="P210" i="3"/>
  <c r="T209" i="3"/>
  <c r="S209" i="3"/>
  <c r="R209" i="3"/>
  <c r="Q209" i="3"/>
  <c r="P209" i="3"/>
  <c r="T208" i="3"/>
  <c r="S208" i="3"/>
  <c r="R208" i="3"/>
  <c r="Q208" i="3"/>
  <c r="P208" i="3"/>
  <c r="T207" i="3"/>
  <c r="S207" i="3"/>
  <c r="R207" i="3"/>
  <c r="Q207" i="3"/>
  <c r="P207" i="3"/>
  <c r="T206" i="3"/>
  <c r="S206" i="3"/>
  <c r="R206" i="3"/>
  <c r="Q206" i="3"/>
  <c r="P206" i="3"/>
  <c r="T205" i="3"/>
  <c r="S205" i="3"/>
  <c r="R205" i="3"/>
  <c r="Q205" i="3"/>
  <c r="P205" i="3"/>
  <c r="T204" i="3"/>
  <c r="S204" i="3"/>
  <c r="R204" i="3"/>
  <c r="Q204" i="3"/>
  <c r="P204" i="3"/>
  <c r="T203" i="3"/>
  <c r="S203" i="3"/>
  <c r="R203" i="3"/>
  <c r="Q203" i="3"/>
  <c r="P203" i="3"/>
  <c r="T202" i="3"/>
  <c r="S202" i="3"/>
  <c r="R202" i="3"/>
  <c r="Q202" i="3"/>
  <c r="P202" i="3"/>
  <c r="T201" i="3"/>
  <c r="S201" i="3"/>
  <c r="R201" i="3"/>
  <c r="Q201" i="3"/>
  <c r="P201" i="3"/>
  <c r="T200" i="3"/>
  <c r="S200" i="3"/>
  <c r="R200" i="3"/>
  <c r="Q200" i="3"/>
  <c r="P200" i="3"/>
  <c r="T199" i="3"/>
  <c r="S199" i="3"/>
  <c r="R199" i="3"/>
  <c r="Q199" i="3"/>
  <c r="P199" i="3"/>
  <c r="T198" i="3"/>
  <c r="S198" i="3"/>
  <c r="R198" i="3"/>
  <c r="Q198" i="3"/>
  <c r="P198" i="3"/>
  <c r="T197" i="3"/>
  <c r="S197" i="3"/>
  <c r="R197" i="3"/>
  <c r="Q197" i="3"/>
  <c r="P197" i="3"/>
  <c r="T196" i="3"/>
  <c r="S196" i="3"/>
  <c r="R196" i="3"/>
  <c r="Q196" i="3"/>
  <c r="P196" i="3"/>
  <c r="T195" i="3"/>
  <c r="S195" i="3"/>
  <c r="R195" i="3"/>
  <c r="Q195" i="3"/>
  <c r="P195" i="3"/>
  <c r="T194" i="3"/>
  <c r="S194" i="3"/>
  <c r="R194" i="3"/>
  <c r="Q194" i="3"/>
  <c r="P194" i="3"/>
  <c r="T193" i="3"/>
  <c r="S193" i="3"/>
  <c r="R193" i="3"/>
  <c r="Q193" i="3"/>
  <c r="P193" i="3"/>
  <c r="T192" i="3"/>
  <c r="S192" i="3"/>
  <c r="R192" i="3"/>
  <c r="Q192" i="3"/>
  <c r="P192" i="3"/>
  <c r="T191" i="3"/>
  <c r="S191" i="3"/>
  <c r="R191" i="3"/>
  <c r="Q191" i="3"/>
  <c r="P191" i="3"/>
  <c r="T190" i="3"/>
  <c r="S190" i="3"/>
  <c r="R190" i="3"/>
  <c r="Q190" i="3"/>
  <c r="P190" i="3"/>
  <c r="T189" i="3"/>
  <c r="S189" i="3"/>
  <c r="R189" i="3"/>
  <c r="Q189" i="3"/>
  <c r="P189" i="3"/>
  <c r="T188" i="3"/>
  <c r="S188" i="3"/>
  <c r="R188" i="3"/>
  <c r="Q188" i="3"/>
  <c r="P188" i="3"/>
  <c r="T187" i="3"/>
  <c r="S187" i="3"/>
  <c r="R187" i="3"/>
  <c r="Q187" i="3"/>
  <c r="P187" i="3"/>
  <c r="T186" i="3"/>
  <c r="S186" i="3"/>
  <c r="R186" i="3"/>
  <c r="Q186" i="3"/>
  <c r="P186" i="3"/>
  <c r="T185" i="3"/>
  <c r="S185" i="3"/>
  <c r="R185" i="3"/>
  <c r="Q185" i="3"/>
  <c r="P185" i="3"/>
  <c r="T184" i="3"/>
  <c r="S184" i="3"/>
  <c r="R184" i="3"/>
  <c r="Q184" i="3"/>
  <c r="P184" i="3"/>
  <c r="T183" i="3"/>
  <c r="S183" i="3"/>
  <c r="R183" i="3"/>
  <c r="Q183" i="3"/>
  <c r="P183" i="3"/>
  <c r="T182" i="3"/>
  <c r="S182" i="3"/>
  <c r="R182" i="3"/>
  <c r="Q182" i="3"/>
  <c r="P182" i="3"/>
  <c r="T181" i="3"/>
  <c r="S181" i="3"/>
  <c r="R181" i="3"/>
  <c r="Q181" i="3"/>
  <c r="P181" i="3"/>
  <c r="T180" i="3"/>
  <c r="S180" i="3"/>
  <c r="R180" i="3"/>
  <c r="Q180" i="3"/>
  <c r="P180" i="3"/>
  <c r="T179" i="3"/>
  <c r="S179" i="3"/>
  <c r="R179" i="3"/>
  <c r="Q179" i="3"/>
  <c r="P179" i="3"/>
  <c r="T178" i="3"/>
  <c r="S178" i="3"/>
  <c r="R178" i="3"/>
  <c r="Q178" i="3"/>
  <c r="P178" i="3"/>
  <c r="T177" i="3"/>
  <c r="S177" i="3"/>
  <c r="R177" i="3"/>
  <c r="Q177" i="3"/>
  <c r="P177" i="3"/>
  <c r="T176" i="3"/>
  <c r="S176" i="3"/>
  <c r="R176" i="3"/>
  <c r="Q176" i="3"/>
  <c r="P176" i="3"/>
  <c r="T175" i="3"/>
  <c r="S175" i="3"/>
  <c r="R175" i="3"/>
  <c r="Q175" i="3"/>
  <c r="P175" i="3"/>
  <c r="T174" i="3"/>
  <c r="S174" i="3"/>
  <c r="R174" i="3"/>
  <c r="Q174" i="3"/>
  <c r="P174" i="3"/>
  <c r="T173" i="3"/>
  <c r="S173" i="3"/>
  <c r="R173" i="3"/>
  <c r="Q173" i="3"/>
  <c r="P173" i="3"/>
  <c r="T172" i="3"/>
  <c r="S172" i="3"/>
  <c r="R172" i="3"/>
  <c r="Q172" i="3"/>
  <c r="P172" i="3"/>
  <c r="T171" i="3"/>
  <c r="S171" i="3"/>
  <c r="R171" i="3"/>
  <c r="Q171" i="3"/>
  <c r="P171" i="3"/>
  <c r="T170" i="3"/>
  <c r="S170" i="3"/>
  <c r="R170" i="3"/>
  <c r="Q170" i="3"/>
  <c r="P170" i="3"/>
  <c r="T169" i="3"/>
  <c r="S169" i="3"/>
  <c r="R169" i="3"/>
  <c r="Q169" i="3"/>
  <c r="P169" i="3"/>
  <c r="T168" i="3"/>
  <c r="S168" i="3"/>
  <c r="R168" i="3"/>
  <c r="Q168" i="3"/>
  <c r="P168" i="3"/>
  <c r="T167" i="3"/>
  <c r="S167" i="3"/>
  <c r="R167" i="3"/>
  <c r="Q167" i="3"/>
  <c r="P167" i="3"/>
  <c r="T166" i="3"/>
  <c r="S166" i="3"/>
  <c r="R166" i="3"/>
  <c r="Q166" i="3"/>
  <c r="P166" i="3"/>
  <c r="T165" i="3"/>
  <c r="S165" i="3"/>
  <c r="R165" i="3"/>
  <c r="Q165" i="3"/>
  <c r="P165" i="3"/>
  <c r="T164" i="3"/>
  <c r="S164" i="3"/>
  <c r="R164" i="3"/>
  <c r="Q164" i="3"/>
  <c r="P164" i="3"/>
  <c r="T163" i="3"/>
  <c r="S163" i="3"/>
  <c r="R163" i="3"/>
  <c r="Q163" i="3"/>
  <c r="P163" i="3"/>
  <c r="T162" i="3"/>
  <c r="S162" i="3"/>
  <c r="R162" i="3"/>
  <c r="Q162" i="3"/>
  <c r="P162" i="3"/>
  <c r="T161" i="3"/>
  <c r="S161" i="3"/>
  <c r="R161" i="3"/>
  <c r="Q161" i="3"/>
  <c r="P161" i="3"/>
  <c r="T160" i="3"/>
  <c r="S160" i="3"/>
  <c r="R160" i="3"/>
  <c r="Q160" i="3"/>
  <c r="P160" i="3"/>
  <c r="T159" i="3"/>
  <c r="S159" i="3"/>
  <c r="R159" i="3"/>
  <c r="Q159" i="3"/>
  <c r="P159" i="3"/>
  <c r="T158" i="3"/>
  <c r="S158" i="3"/>
  <c r="R158" i="3"/>
  <c r="Q158" i="3"/>
  <c r="P158" i="3"/>
  <c r="T157" i="3"/>
  <c r="S157" i="3"/>
  <c r="R157" i="3"/>
  <c r="Q157" i="3"/>
  <c r="P157" i="3"/>
  <c r="T156" i="3"/>
  <c r="S156" i="3"/>
  <c r="R156" i="3"/>
  <c r="Q156" i="3"/>
  <c r="P156" i="3"/>
  <c r="T155" i="3"/>
  <c r="S155" i="3"/>
  <c r="R155" i="3"/>
  <c r="Q155" i="3"/>
  <c r="P155" i="3"/>
  <c r="T154" i="3"/>
  <c r="S154" i="3"/>
  <c r="R154" i="3"/>
  <c r="Q154" i="3"/>
  <c r="P154" i="3"/>
  <c r="T153" i="3"/>
  <c r="S153" i="3"/>
  <c r="R153" i="3"/>
  <c r="Q153" i="3"/>
  <c r="P153" i="3"/>
  <c r="T152" i="3"/>
  <c r="S152" i="3"/>
  <c r="R152" i="3"/>
  <c r="Q152" i="3"/>
  <c r="P152" i="3"/>
  <c r="T151" i="3"/>
  <c r="S151" i="3"/>
  <c r="R151" i="3"/>
  <c r="Q151" i="3"/>
  <c r="P151" i="3"/>
  <c r="T150" i="3"/>
  <c r="S150" i="3"/>
  <c r="R150" i="3"/>
  <c r="Q150" i="3"/>
  <c r="P150" i="3"/>
  <c r="T149" i="3"/>
  <c r="S149" i="3"/>
  <c r="R149" i="3"/>
  <c r="Q149" i="3"/>
  <c r="P149" i="3"/>
  <c r="T148" i="3"/>
  <c r="S148" i="3"/>
  <c r="R148" i="3"/>
  <c r="Q148" i="3"/>
  <c r="P148" i="3"/>
  <c r="T147" i="3"/>
  <c r="S147" i="3"/>
  <c r="R147" i="3"/>
  <c r="Q147" i="3"/>
  <c r="P147" i="3"/>
  <c r="T146" i="3"/>
  <c r="S146" i="3"/>
  <c r="R146" i="3"/>
  <c r="Q146" i="3"/>
  <c r="P146" i="3"/>
  <c r="T145" i="3"/>
  <c r="S145" i="3"/>
  <c r="R145" i="3"/>
  <c r="Q145" i="3"/>
  <c r="P145" i="3"/>
  <c r="T144" i="3"/>
  <c r="S144" i="3"/>
  <c r="R144" i="3"/>
  <c r="Q144" i="3"/>
  <c r="P144" i="3"/>
  <c r="T143" i="3"/>
  <c r="S143" i="3"/>
  <c r="R143" i="3"/>
  <c r="Q143" i="3"/>
  <c r="P143" i="3"/>
  <c r="T142" i="3"/>
  <c r="S142" i="3"/>
  <c r="R142" i="3"/>
  <c r="Q142" i="3"/>
  <c r="P142" i="3"/>
  <c r="T141" i="3"/>
  <c r="S141" i="3"/>
  <c r="R141" i="3"/>
  <c r="Q141" i="3"/>
  <c r="P141" i="3"/>
  <c r="T140" i="3"/>
  <c r="S140" i="3"/>
  <c r="R140" i="3"/>
  <c r="Q140" i="3"/>
  <c r="P140" i="3"/>
  <c r="T139" i="3"/>
  <c r="S139" i="3"/>
  <c r="R139" i="3"/>
  <c r="Q139" i="3"/>
  <c r="P139" i="3"/>
  <c r="T138" i="3"/>
  <c r="S138" i="3"/>
  <c r="R138" i="3"/>
  <c r="Q138" i="3"/>
  <c r="P138" i="3"/>
  <c r="T137" i="3"/>
  <c r="S137" i="3"/>
  <c r="R137" i="3"/>
  <c r="Q137" i="3"/>
  <c r="P137" i="3"/>
  <c r="T136" i="3"/>
  <c r="S136" i="3"/>
  <c r="R136" i="3"/>
  <c r="Q136" i="3"/>
  <c r="P136" i="3"/>
  <c r="T135" i="3"/>
  <c r="S135" i="3"/>
  <c r="R135" i="3"/>
  <c r="Q135" i="3"/>
  <c r="P135" i="3"/>
  <c r="T134" i="3"/>
  <c r="S134" i="3"/>
  <c r="R134" i="3"/>
  <c r="Q134" i="3"/>
  <c r="P134" i="3"/>
  <c r="T133" i="3"/>
  <c r="S133" i="3"/>
  <c r="R133" i="3"/>
  <c r="Q133" i="3"/>
  <c r="P133" i="3"/>
  <c r="T132" i="3"/>
  <c r="S132" i="3"/>
  <c r="R132" i="3"/>
  <c r="Q132" i="3"/>
  <c r="P132" i="3"/>
  <c r="T131" i="3"/>
  <c r="S131" i="3"/>
  <c r="R131" i="3"/>
  <c r="Q131" i="3"/>
  <c r="P131" i="3"/>
  <c r="T130" i="3"/>
  <c r="S130" i="3"/>
  <c r="R130" i="3"/>
  <c r="Q130" i="3"/>
  <c r="P130" i="3"/>
  <c r="T129" i="3"/>
  <c r="S129" i="3"/>
  <c r="R129" i="3"/>
  <c r="Q129" i="3"/>
  <c r="P129" i="3"/>
  <c r="T128" i="3"/>
  <c r="S128" i="3"/>
  <c r="R128" i="3"/>
  <c r="Q128" i="3"/>
  <c r="P128" i="3"/>
  <c r="T127" i="3"/>
  <c r="S127" i="3"/>
  <c r="R127" i="3"/>
  <c r="Q127" i="3"/>
  <c r="P127" i="3"/>
  <c r="T126" i="3"/>
  <c r="S126" i="3"/>
  <c r="R126" i="3"/>
  <c r="Q126" i="3"/>
  <c r="P126" i="3"/>
  <c r="T125" i="3"/>
  <c r="S125" i="3"/>
  <c r="R125" i="3"/>
  <c r="Q125" i="3"/>
  <c r="P125" i="3"/>
  <c r="T124" i="3"/>
  <c r="S124" i="3"/>
  <c r="R124" i="3"/>
  <c r="Q124" i="3"/>
  <c r="P124" i="3"/>
  <c r="T123" i="3"/>
  <c r="S123" i="3"/>
  <c r="R123" i="3"/>
  <c r="Q123" i="3"/>
  <c r="P123" i="3"/>
  <c r="T122" i="3"/>
  <c r="S122" i="3"/>
  <c r="R122" i="3"/>
  <c r="Q122" i="3"/>
  <c r="P122" i="3"/>
  <c r="T121" i="3"/>
  <c r="S121" i="3"/>
  <c r="R121" i="3"/>
  <c r="Q121" i="3"/>
  <c r="P121" i="3"/>
  <c r="T120" i="3"/>
  <c r="S120" i="3"/>
  <c r="R120" i="3"/>
  <c r="Q120" i="3"/>
  <c r="P120" i="3"/>
  <c r="T119" i="3"/>
  <c r="S119" i="3"/>
  <c r="R119" i="3"/>
  <c r="Q119" i="3"/>
  <c r="P119" i="3"/>
  <c r="T118" i="3"/>
  <c r="S118" i="3"/>
  <c r="R118" i="3"/>
  <c r="Q118" i="3"/>
  <c r="P118" i="3"/>
  <c r="T117" i="3"/>
  <c r="S117" i="3"/>
  <c r="R117" i="3"/>
  <c r="Q117" i="3"/>
  <c r="P117" i="3"/>
  <c r="T116" i="3"/>
  <c r="S116" i="3"/>
  <c r="R116" i="3"/>
  <c r="Q116" i="3"/>
  <c r="P116" i="3"/>
  <c r="T115" i="3"/>
  <c r="S115" i="3"/>
  <c r="R115" i="3"/>
  <c r="Q115" i="3"/>
  <c r="P115" i="3"/>
  <c r="T114" i="3"/>
  <c r="S114" i="3"/>
  <c r="R114" i="3"/>
  <c r="Q114" i="3"/>
  <c r="P114" i="3"/>
  <c r="T113" i="3"/>
  <c r="S113" i="3"/>
  <c r="R113" i="3"/>
  <c r="Q113" i="3"/>
  <c r="P113" i="3"/>
  <c r="T112" i="3"/>
  <c r="S112" i="3"/>
  <c r="R112" i="3"/>
  <c r="Q112" i="3"/>
  <c r="P112" i="3"/>
  <c r="T111" i="3"/>
  <c r="S111" i="3"/>
  <c r="R111" i="3"/>
  <c r="Q111" i="3"/>
  <c r="P111" i="3"/>
  <c r="T110" i="3"/>
  <c r="S110" i="3"/>
  <c r="R110" i="3"/>
  <c r="Q110" i="3"/>
  <c r="P110" i="3"/>
  <c r="T109" i="3"/>
  <c r="S109" i="3"/>
  <c r="R109" i="3"/>
  <c r="Q109" i="3"/>
  <c r="P109" i="3"/>
  <c r="T108" i="3"/>
  <c r="S108" i="3"/>
  <c r="R108" i="3"/>
  <c r="Q108" i="3"/>
  <c r="P108" i="3"/>
  <c r="T107" i="3"/>
  <c r="S107" i="3"/>
  <c r="R107" i="3"/>
  <c r="Q107" i="3"/>
  <c r="P107" i="3"/>
  <c r="T106" i="3"/>
  <c r="S106" i="3"/>
  <c r="R106" i="3"/>
  <c r="Q106" i="3"/>
  <c r="P106" i="3"/>
  <c r="T105" i="3"/>
  <c r="S105" i="3"/>
  <c r="R105" i="3"/>
  <c r="Q105" i="3"/>
  <c r="P105" i="3"/>
  <c r="T104" i="3"/>
  <c r="S104" i="3"/>
  <c r="R104" i="3"/>
  <c r="Q104" i="3"/>
  <c r="P104" i="3"/>
  <c r="T103" i="3"/>
  <c r="S103" i="3"/>
  <c r="R103" i="3"/>
  <c r="Q103" i="3"/>
  <c r="P103" i="3"/>
  <c r="T102" i="3"/>
  <c r="S102" i="3"/>
  <c r="R102" i="3"/>
  <c r="Q102" i="3"/>
  <c r="P102" i="3"/>
  <c r="T101" i="3"/>
  <c r="S101" i="3"/>
  <c r="R101" i="3"/>
  <c r="Q101" i="3"/>
  <c r="P101" i="3"/>
  <c r="T100" i="3"/>
  <c r="S100" i="3"/>
  <c r="R100" i="3"/>
  <c r="Q100" i="3"/>
  <c r="P100" i="3"/>
  <c r="T99" i="3"/>
  <c r="S99" i="3"/>
  <c r="R99" i="3"/>
  <c r="Q99" i="3"/>
  <c r="P99" i="3"/>
  <c r="T98" i="3"/>
  <c r="S98" i="3"/>
  <c r="R98" i="3"/>
  <c r="Q98" i="3"/>
  <c r="P98" i="3"/>
  <c r="T97" i="3"/>
  <c r="S97" i="3"/>
  <c r="R97" i="3"/>
  <c r="Q97" i="3"/>
  <c r="P97" i="3"/>
  <c r="T96" i="3"/>
  <c r="S96" i="3"/>
  <c r="R96" i="3"/>
  <c r="Q96" i="3"/>
  <c r="P96" i="3"/>
  <c r="T95" i="3"/>
  <c r="S95" i="3"/>
  <c r="R95" i="3"/>
  <c r="Q95" i="3"/>
  <c r="P95" i="3"/>
  <c r="T94" i="3"/>
  <c r="S94" i="3"/>
  <c r="R94" i="3"/>
  <c r="Q94" i="3"/>
  <c r="P94" i="3"/>
  <c r="T93" i="3"/>
  <c r="S93" i="3"/>
  <c r="R93" i="3"/>
  <c r="Q93" i="3"/>
  <c r="P93" i="3"/>
  <c r="T92" i="3"/>
  <c r="S92" i="3"/>
  <c r="R92" i="3"/>
  <c r="Q92" i="3"/>
  <c r="P92" i="3"/>
  <c r="T91" i="3"/>
  <c r="S91" i="3"/>
  <c r="R91" i="3"/>
  <c r="Q91" i="3"/>
  <c r="P91" i="3"/>
  <c r="T90" i="3"/>
  <c r="S90" i="3"/>
  <c r="R90" i="3"/>
  <c r="Q90" i="3"/>
  <c r="P90" i="3"/>
  <c r="T89" i="3"/>
  <c r="S89" i="3"/>
  <c r="R89" i="3"/>
  <c r="Q89" i="3"/>
  <c r="P89" i="3"/>
  <c r="T88" i="3"/>
  <c r="S88" i="3"/>
  <c r="R88" i="3"/>
  <c r="Q88" i="3"/>
  <c r="P88" i="3"/>
  <c r="T87" i="3"/>
  <c r="S87" i="3"/>
  <c r="R87" i="3"/>
  <c r="Q87" i="3"/>
  <c r="P87" i="3"/>
  <c r="T86" i="3"/>
  <c r="S86" i="3"/>
  <c r="R86" i="3"/>
  <c r="Q86" i="3"/>
  <c r="P86" i="3"/>
  <c r="T85" i="3"/>
  <c r="S85" i="3"/>
  <c r="R85" i="3"/>
  <c r="Q85" i="3"/>
  <c r="P85" i="3"/>
  <c r="T84" i="3"/>
  <c r="S84" i="3"/>
  <c r="R84" i="3"/>
  <c r="Q84" i="3"/>
  <c r="P84" i="3"/>
  <c r="T83" i="3"/>
  <c r="S83" i="3"/>
  <c r="R83" i="3"/>
  <c r="Q83" i="3"/>
  <c r="P83" i="3"/>
  <c r="T82" i="3"/>
  <c r="S82" i="3"/>
  <c r="R82" i="3"/>
  <c r="Q82" i="3"/>
  <c r="P82" i="3"/>
  <c r="T81" i="3"/>
  <c r="S81" i="3"/>
  <c r="R81" i="3"/>
  <c r="Q81" i="3"/>
  <c r="P81" i="3"/>
  <c r="T80" i="3"/>
  <c r="S80" i="3"/>
  <c r="R80" i="3"/>
  <c r="Q80" i="3"/>
  <c r="P80" i="3"/>
  <c r="T79" i="3"/>
  <c r="S79" i="3"/>
  <c r="R79" i="3"/>
  <c r="Q79" i="3"/>
  <c r="P79" i="3"/>
  <c r="T78" i="3"/>
  <c r="S78" i="3"/>
  <c r="R78" i="3"/>
  <c r="Q78" i="3"/>
  <c r="P78" i="3"/>
  <c r="T77" i="3"/>
  <c r="S77" i="3"/>
  <c r="R77" i="3"/>
  <c r="Q77" i="3"/>
  <c r="P77" i="3"/>
  <c r="T76" i="3"/>
  <c r="S76" i="3"/>
  <c r="R76" i="3"/>
  <c r="Q76" i="3"/>
  <c r="P76" i="3"/>
  <c r="T75" i="3"/>
  <c r="S75" i="3"/>
  <c r="R75" i="3"/>
  <c r="Q75" i="3"/>
  <c r="P75" i="3"/>
  <c r="T74" i="3"/>
  <c r="S74" i="3"/>
  <c r="R74" i="3"/>
  <c r="Q74" i="3"/>
  <c r="P74" i="3"/>
  <c r="T73" i="3"/>
  <c r="S73" i="3"/>
  <c r="R73" i="3"/>
  <c r="Q73" i="3"/>
  <c r="P73" i="3"/>
  <c r="T72" i="3"/>
  <c r="S72" i="3"/>
  <c r="R72" i="3"/>
  <c r="Q72" i="3"/>
  <c r="P72" i="3"/>
  <c r="T71" i="3"/>
  <c r="S71" i="3"/>
  <c r="R71" i="3"/>
  <c r="Q71" i="3"/>
  <c r="P71" i="3"/>
  <c r="T70" i="3"/>
  <c r="S70" i="3"/>
  <c r="R70" i="3"/>
  <c r="Q70" i="3"/>
  <c r="P70" i="3"/>
  <c r="T69" i="3"/>
  <c r="S69" i="3"/>
  <c r="R69" i="3"/>
  <c r="Q69" i="3"/>
  <c r="P69" i="3"/>
  <c r="T68" i="3"/>
  <c r="S68" i="3"/>
  <c r="R68" i="3"/>
  <c r="Q68" i="3"/>
  <c r="P68" i="3"/>
  <c r="T67" i="3"/>
  <c r="S67" i="3"/>
  <c r="R67" i="3"/>
  <c r="Q67" i="3"/>
  <c r="P67" i="3"/>
  <c r="T66" i="3"/>
  <c r="S66" i="3"/>
  <c r="R66" i="3"/>
  <c r="Q66" i="3"/>
  <c r="P66" i="3"/>
  <c r="T65" i="3"/>
  <c r="S65" i="3"/>
  <c r="R65" i="3"/>
  <c r="Q65" i="3"/>
  <c r="P65" i="3"/>
  <c r="T64" i="3"/>
  <c r="S64" i="3"/>
  <c r="R64" i="3"/>
  <c r="Q64" i="3"/>
  <c r="P64" i="3"/>
  <c r="T63" i="3"/>
  <c r="S63" i="3"/>
  <c r="R63" i="3"/>
  <c r="Q63" i="3"/>
  <c r="P63" i="3"/>
  <c r="T62" i="3"/>
  <c r="S62" i="3"/>
  <c r="R62" i="3"/>
  <c r="Q62" i="3"/>
  <c r="P62" i="3"/>
  <c r="T61" i="3"/>
  <c r="S61" i="3"/>
  <c r="R61" i="3"/>
  <c r="Q61" i="3"/>
  <c r="P61" i="3"/>
  <c r="T60" i="3"/>
  <c r="S60" i="3"/>
  <c r="R60" i="3"/>
  <c r="Q60" i="3"/>
  <c r="P60" i="3"/>
  <c r="T59" i="3"/>
  <c r="S59" i="3"/>
  <c r="R59" i="3"/>
  <c r="Q59" i="3"/>
  <c r="P59" i="3"/>
  <c r="T58" i="3"/>
  <c r="S58" i="3"/>
  <c r="R58" i="3"/>
  <c r="Q58" i="3"/>
  <c r="P58" i="3"/>
  <c r="T57" i="3"/>
  <c r="S57" i="3"/>
  <c r="R57" i="3"/>
  <c r="Q57" i="3"/>
  <c r="P57" i="3"/>
  <c r="T56" i="3"/>
  <c r="S56" i="3"/>
  <c r="R56" i="3"/>
  <c r="Q56" i="3"/>
  <c r="P56" i="3"/>
  <c r="T55" i="3"/>
  <c r="S55" i="3"/>
  <c r="R55" i="3"/>
  <c r="Q55" i="3"/>
  <c r="P55" i="3"/>
  <c r="T54" i="3"/>
  <c r="S54" i="3"/>
  <c r="R54" i="3"/>
  <c r="Q54" i="3"/>
  <c r="P54" i="3"/>
  <c r="T53" i="3"/>
  <c r="S53" i="3"/>
  <c r="R53" i="3"/>
  <c r="Q53" i="3"/>
  <c r="P53" i="3"/>
  <c r="T52" i="3"/>
  <c r="S52" i="3"/>
  <c r="R52" i="3"/>
  <c r="Q52" i="3"/>
  <c r="P52" i="3"/>
  <c r="T51" i="3"/>
  <c r="S51" i="3"/>
  <c r="R51" i="3"/>
  <c r="Q51" i="3"/>
  <c r="P51" i="3"/>
  <c r="T50" i="3"/>
  <c r="S50" i="3"/>
  <c r="R50" i="3"/>
  <c r="Q50" i="3"/>
  <c r="P50" i="3"/>
  <c r="T49" i="3"/>
  <c r="S49" i="3"/>
  <c r="R49" i="3"/>
  <c r="Q49" i="3"/>
  <c r="P49" i="3"/>
  <c r="T48" i="3"/>
  <c r="S48" i="3"/>
  <c r="R48" i="3"/>
  <c r="Q48" i="3"/>
  <c r="P48" i="3"/>
  <c r="T47" i="3"/>
  <c r="S47" i="3"/>
  <c r="R47" i="3"/>
  <c r="Q47" i="3"/>
  <c r="P47" i="3"/>
  <c r="T46" i="3"/>
  <c r="S46" i="3"/>
  <c r="R46" i="3"/>
  <c r="Q46" i="3"/>
  <c r="P46" i="3"/>
  <c r="T45" i="3"/>
  <c r="S45" i="3"/>
  <c r="R45" i="3"/>
  <c r="Q45" i="3"/>
  <c r="P45" i="3"/>
  <c r="T44" i="3"/>
  <c r="S44" i="3"/>
  <c r="R44" i="3"/>
  <c r="Q44" i="3"/>
  <c r="P44" i="3"/>
  <c r="T43" i="3"/>
  <c r="S43" i="3"/>
  <c r="R43" i="3"/>
  <c r="Q43" i="3"/>
  <c r="P43" i="3"/>
  <c r="T42" i="3"/>
  <c r="S42" i="3"/>
  <c r="R42" i="3"/>
  <c r="Q42" i="3"/>
  <c r="P42" i="3"/>
  <c r="T41" i="3"/>
  <c r="S41" i="3"/>
  <c r="R41" i="3"/>
  <c r="Q41" i="3"/>
  <c r="P41" i="3"/>
  <c r="T40" i="3"/>
  <c r="S40" i="3"/>
  <c r="R40" i="3"/>
  <c r="Q40" i="3"/>
  <c r="P40" i="3"/>
  <c r="T39" i="3"/>
  <c r="S39" i="3"/>
  <c r="R39" i="3"/>
  <c r="Q39" i="3"/>
  <c r="P39" i="3"/>
  <c r="T38" i="3"/>
  <c r="S38" i="3"/>
  <c r="R38" i="3"/>
  <c r="Q38" i="3"/>
  <c r="P38" i="3"/>
  <c r="T37" i="3"/>
  <c r="S37" i="3"/>
  <c r="R37" i="3"/>
  <c r="Q37" i="3"/>
  <c r="P37" i="3"/>
  <c r="T36" i="3"/>
  <c r="S36" i="3"/>
  <c r="R36" i="3"/>
  <c r="Q36" i="3"/>
  <c r="P36" i="3"/>
  <c r="T35" i="3"/>
  <c r="S35" i="3"/>
  <c r="R35" i="3"/>
  <c r="Q35" i="3"/>
  <c r="P35" i="3"/>
  <c r="T34" i="3"/>
  <c r="S34" i="3"/>
  <c r="R34" i="3"/>
  <c r="Q34" i="3"/>
  <c r="P34" i="3"/>
  <c r="T33" i="3"/>
  <c r="S33" i="3"/>
  <c r="R33" i="3"/>
  <c r="Q33" i="3"/>
  <c r="P33" i="3"/>
  <c r="T32" i="3"/>
  <c r="S32" i="3"/>
  <c r="R32" i="3"/>
  <c r="Q32" i="3"/>
  <c r="P32" i="3"/>
  <c r="T31" i="3"/>
  <c r="S31" i="3"/>
  <c r="R31" i="3"/>
  <c r="Q31" i="3"/>
  <c r="P31" i="3"/>
  <c r="T30" i="3"/>
  <c r="S30" i="3"/>
  <c r="R30" i="3"/>
  <c r="Q30" i="3"/>
  <c r="P30" i="3"/>
  <c r="T29" i="3"/>
  <c r="S29" i="3"/>
  <c r="R29" i="3"/>
  <c r="Q29" i="3"/>
  <c r="P29" i="3"/>
  <c r="T28" i="3"/>
  <c r="S28" i="3"/>
  <c r="R28" i="3"/>
  <c r="Q28" i="3"/>
  <c r="P28" i="3"/>
  <c r="T27" i="3"/>
  <c r="S27" i="3"/>
  <c r="R27" i="3"/>
  <c r="Q27" i="3"/>
  <c r="P27" i="3"/>
  <c r="T26" i="3"/>
  <c r="S26" i="3"/>
  <c r="R26" i="3"/>
  <c r="Q26" i="3"/>
  <c r="P26" i="3"/>
  <c r="T25" i="3"/>
  <c r="S25" i="3"/>
  <c r="R25" i="3"/>
  <c r="Q25" i="3"/>
  <c r="P25" i="3"/>
  <c r="T24" i="3"/>
  <c r="S24" i="3"/>
  <c r="R24" i="3"/>
  <c r="Q24" i="3"/>
  <c r="P24" i="3"/>
  <c r="T23" i="3"/>
  <c r="S23" i="3"/>
  <c r="R23" i="3"/>
  <c r="Q23" i="3"/>
  <c r="P23" i="3"/>
  <c r="T22" i="3"/>
  <c r="S22" i="3"/>
  <c r="R22" i="3"/>
  <c r="Q22" i="3"/>
  <c r="P22" i="3"/>
  <c r="T21" i="3"/>
  <c r="S21" i="3"/>
  <c r="R21" i="3"/>
  <c r="Q21" i="3"/>
  <c r="P21" i="3"/>
  <c r="T20" i="3"/>
  <c r="S20" i="3"/>
  <c r="R20" i="3"/>
  <c r="Q20" i="3"/>
  <c r="P20" i="3"/>
  <c r="T19" i="3"/>
  <c r="S19" i="3"/>
  <c r="R19" i="3"/>
  <c r="Q19" i="3"/>
  <c r="P19" i="3"/>
  <c r="T18" i="3"/>
  <c r="S18" i="3"/>
  <c r="R18" i="3"/>
  <c r="Q18" i="3"/>
  <c r="P18" i="3"/>
  <c r="T17" i="3"/>
  <c r="S17" i="3"/>
  <c r="R17" i="3"/>
  <c r="Q17" i="3"/>
  <c r="P17" i="3"/>
  <c r="T16" i="3"/>
  <c r="S16" i="3"/>
  <c r="R16" i="3"/>
  <c r="Q16" i="3"/>
  <c r="P16" i="3"/>
  <c r="T15" i="3"/>
  <c r="S15" i="3"/>
  <c r="R15" i="3"/>
  <c r="Q15" i="3"/>
  <c r="P15" i="3"/>
  <c r="T14" i="3"/>
  <c r="S14" i="3"/>
  <c r="R14" i="3"/>
  <c r="Q14" i="3"/>
  <c r="P14" i="3"/>
  <c r="T13" i="3"/>
  <c r="U13" i="3" s="1"/>
  <c r="V13" i="3" s="1"/>
  <c r="W13" i="3" s="1"/>
  <c r="S13" i="3"/>
  <c r="R13" i="3"/>
  <c r="Q13" i="3"/>
  <c r="P13" i="3"/>
  <c r="T12" i="3"/>
  <c r="U12" i="3" s="1"/>
  <c r="V12" i="3" s="1"/>
  <c r="W12" i="3" s="1"/>
  <c r="S12" i="3"/>
  <c r="R12" i="3"/>
  <c r="Q12" i="3"/>
  <c r="P12" i="3"/>
  <c r="U11" i="3"/>
  <c r="V11" i="3" s="1"/>
  <c r="W11" i="3" s="1"/>
  <c r="T11" i="3"/>
  <c r="S11" i="3"/>
  <c r="R11" i="3"/>
  <c r="Q11" i="3"/>
  <c r="P11" i="3"/>
  <c r="T10" i="3"/>
  <c r="U10" i="3" s="1"/>
  <c r="V10" i="3" s="1"/>
  <c r="W10" i="3" s="1"/>
  <c r="S10" i="3"/>
  <c r="R10" i="3"/>
  <c r="Q10" i="3"/>
  <c r="P10" i="3"/>
  <c r="T9" i="3"/>
  <c r="U9" i="3" s="1"/>
  <c r="V9" i="3" s="1"/>
  <c r="W9" i="3" s="1"/>
  <c r="S9" i="3"/>
  <c r="R9" i="3"/>
  <c r="Q9" i="3"/>
  <c r="P9" i="3"/>
  <c r="T8" i="3"/>
  <c r="U8" i="3" s="1"/>
  <c r="V8" i="3" s="1"/>
  <c r="W8" i="3" s="1"/>
  <c r="S8" i="3"/>
  <c r="R8" i="3"/>
  <c r="Q8" i="3"/>
  <c r="P8" i="3"/>
  <c r="T7" i="3"/>
  <c r="U7" i="3" s="1"/>
  <c r="V7" i="3" s="1"/>
  <c r="W7" i="3" s="1"/>
  <c r="S7" i="3"/>
  <c r="R7" i="3"/>
  <c r="Q7" i="3"/>
  <c r="P7" i="3"/>
  <c r="T6" i="3"/>
  <c r="U6" i="3" s="1"/>
  <c r="V6" i="3" s="1"/>
  <c r="W6" i="3" s="1"/>
  <c r="S6" i="3"/>
  <c r="R6" i="3"/>
  <c r="Q6" i="3"/>
  <c r="P6" i="3"/>
  <c r="T5" i="3"/>
  <c r="U5" i="3" s="1"/>
  <c r="V5" i="3" s="1"/>
  <c r="W5" i="3" s="1"/>
  <c r="S5" i="3"/>
  <c r="R5" i="3"/>
  <c r="Q5" i="3"/>
  <c r="P5" i="3"/>
  <c r="T4" i="3"/>
  <c r="U4" i="3" s="1"/>
  <c r="V4" i="3" s="1"/>
  <c r="W4" i="3" s="1"/>
  <c r="S4" i="3"/>
  <c r="R4" i="3"/>
  <c r="Q4" i="3"/>
  <c r="P4" i="3"/>
  <c r="T3" i="3"/>
  <c r="U3" i="3" s="1"/>
  <c r="V3" i="3" s="1"/>
  <c r="W3" i="3" s="1"/>
  <c r="S3" i="3"/>
  <c r="R3" i="3"/>
  <c r="Q3" i="3"/>
  <c r="P3" i="3"/>
  <c r="T2" i="3"/>
  <c r="U2" i="3" s="1"/>
  <c r="V2" i="3" s="1"/>
  <c r="W2" i="3" s="1"/>
  <c r="S2" i="3"/>
  <c r="R2" i="3"/>
  <c r="Q2" i="3"/>
  <c r="P2" i="3"/>
  <c r="R501" i="2"/>
  <c r="M501" i="2"/>
  <c r="O501" i="2" s="1"/>
  <c r="J501" i="2"/>
  <c r="I501" i="2"/>
  <c r="R500" i="2"/>
  <c r="J500" i="2"/>
  <c r="M500" i="2" s="1"/>
  <c r="O500" i="2" s="1"/>
  <c r="I500" i="2"/>
  <c r="R499" i="2"/>
  <c r="J499" i="2"/>
  <c r="M499" i="2" s="1"/>
  <c r="O499" i="2" s="1"/>
  <c r="I499" i="2"/>
  <c r="R498" i="2"/>
  <c r="O498" i="2"/>
  <c r="M498" i="2"/>
  <c r="J498" i="2"/>
  <c r="I498" i="2"/>
  <c r="R497" i="2"/>
  <c r="M497" i="2"/>
  <c r="O497" i="2" s="1"/>
  <c r="J497" i="2"/>
  <c r="I497" i="2"/>
  <c r="R496" i="2"/>
  <c r="J496" i="2"/>
  <c r="M496" i="2" s="1"/>
  <c r="O496" i="2" s="1"/>
  <c r="I496" i="2"/>
  <c r="R495" i="2"/>
  <c r="J495" i="2"/>
  <c r="M495" i="2" s="1"/>
  <c r="O495" i="2" s="1"/>
  <c r="I495" i="2"/>
  <c r="R494" i="2"/>
  <c r="M494" i="2"/>
  <c r="O494" i="2" s="1"/>
  <c r="J494" i="2"/>
  <c r="I494" i="2"/>
  <c r="R493" i="2"/>
  <c r="M493" i="2"/>
  <c r="O493" i="2" s="1"/>
  <c r="J493" i="2"/>
  <c r="I493" i="2"/>
  <c r="R492" i="2"/>
  <c r="J492" i="2"/>
  <c r="M492" i="2" s="1"/>
  <c r="O492" i="2" s="1"/>
  <c r="I492" i="2"/>
  <c r="R491" i="2"/>
  <c r="J491" i="2"/>
  <c r="M491" i="2" s="1"/>
  <c r="O491" i="2" s="1"/>
  <c r="I491" i="2"/>
  <c r="R490" i="2"/>
  <c r="O490" i="2"/>
  <c r="M490" i="2"/>
  <c r="J490" i="2"/>
  <c r="I490" i="2"/>
  <c r="R489" i="2"/>
  <c r="M489" i="2"/>
  <c r="O489" i="2" s="1"/>
  <c r="J489" i="2"/>
  <c r="I489" i="2"/>
  <c r="R488" i="2"/>
  <c r="J488" i="2"/>
  <c r="M488" i="2" s="1"/>
  <c r="O488" i="2" s="1"/>
  <c r="I488" i="2"/>
  <c r="R487" i="2"/>
  <c r="J487" i="2"/>
  <c r="M487" i="2" s="1"/>
  <c r="O487" i="2" s="1"/>
  <c r="I487" i="2"/>
  <c r="R486" i="2"/>
  <c r="M486" i="2"/>
  <c r="O486" i="2" s="1"/>
  <c r="J486" i="2"/>
  <c r="I486" i="2"/>
  <c r="R485" i="2"/>
  <c r="M485" i="2"/>
  <c r="O485" i="2" s="1"/>
  <c r="J485" i="2"/>
  <c r="I485" i="2"/>
  <c r="R484" i="2"/>
  <c r="J484" i="2"/>
  <c r="M484" i="2" s="1"/>
  <c r="O484" i="2" s="1"/>
  <c r="I484" i="2"/>
  <c r="R483" i="2"/>
  <c r="J483" i="2"/>
  <c r="M483" i="2" s="1"/>
  <c r="O483" i="2" s="1"/>
  <c r="I483" i="2"/>
  <c r="R482" i="2"/>
  <c r="O482" i="2"/>
  <c r="M482" i="2"/>
  <c r="J482" i="2"/>
  <c r="I482" i="2"/>
  <c r="R481" i="2"/>
  <c r="M481" i="2"/>
  <c r="O481" i="2" s="1"/>
  <c r="J481" i="2"/>
  <c r="I481" i="2"/>
  <c r="R480" i="2"/>
  <c r="J480" i="2"/>
  <c r="M480" i="2" s="1"/>
  <c r="O480" i="2" s="1"/>
  <c r="I480" i="2"/>
  <c r="R479" i="2"/>
  <c r="J479" i="2"/>
  <c r="M479" i="2" s="1"/>
  <c r="O479" i="2" s="1"/>
  <c r="I479" i="2"/>
  <c r="R478" i="2"/>
  <c r="M478" i="2"/>
  <c r="O478" i="2" s="1"/>
  <c r="J478" i="2"/>
  <c r="I478" i="2"/>
  <c r="R477" i="2"/>
  <c r="M477" i="2"/>
  <c r="O477" i="2" s="1"/>
  <c r="J477" i="2"/>
  <c r="I477" i="2"/>
  <c r="R476" i="2"/>
  <c r="J476" i="2"/>
  <c r="M476" i="2" s="1"/>
  <c r="O476" i="2" s="1"/>
  <c r="I476" i="2"/>
  <c r="R475" i="2"/>
  <c r="J475" i="2"/>
  <c r="M475" i="2" s="1"/>
  <c r="O475" i="2" s="1"/>
  <c r="I475" i="2"/>
  <c r="R474" i="2"/>
  <c r="O474" i="2"/>
  <c r="M474" i="2"/>
  <c r="J474" i="2"/>
  <c r="I474" i="2"/>
  <c r="R473" i="2"/>
  <c r="M473" i="2"/>
  <c r="O473" i="2" s="1"/>
  <c r="J473" i="2"/>
  <c r="I473" i="2"/>
  <c r="R472" i="2"/>
  <c r="J472" i="2"/>
  <c r="M472" i="2" s="1"/>
  <c r="O472" i="2" s="1"/>
  <c r="I472" i="2"/>
  <c r="R471" i="2"/>
  <c r="J471" i="2"/>
  <c r="M471" i="2" s="1"/>
  <c r="O471" i="2" s="1"/>
  <c r="I471" i="2"/>
  <c r="R470" i="2"/>
  <c r="M470" i="2"/>
  <c r="O470" i="2" s="1"/>
  <c r="J470" i="2"/>
  <c r="I470" i="2"/>
  <c r="R469" i="2"/>
  <c r="M469" i="2"/>
  <c r="O469" i="2" s="1"/>
  <c r="J469" i="2"/>
  <c r="I469" i="2"/>
  <c r="R468" i="2"/>
  <c r="J468" i="2"/>
  <c r="M468" i="2" s="1"/>
  <c r="O468" i="2" s="1"/>
  <c r="I468" i="2"/>
  <c r="R467" i="2"/>
  <c r="J467" i="2"/>
  <c r="M467" i="2" s="1"/>
  <c r="O467" i="2" s="1"/>
  <c r="I467" i="2"/>
  <c r="R466" i="2"/>
  <c r="O466" i="2"/>
  <c r="M466" i="2"/>
  <c r="J466" i="2"/>
  <c r="I466" i="2"/>
  <c r="R465" i="2"/>
  <c r="M465" i="2"/>
  <c r="O465" i="2" s="1"/>
  <c r="J465" i="2"/>
  <c r="I465" i="2"/>
  <c r="R464" i="2"/>
  <c r="J464" i="2"/>
  <c r="M464" i="2" s="1"/>
  <c r="O464" i="2" s="1"/>
  <c r="I464" i="2"/>
  <c r="R463" i="2"/>
  <c r="J463" i="2"/>
  <c r="M463" i="2" s="1"/>
  <c r="O463" i="2" s="1"/>
  <c r="I463" i="2"/>
  <c r="R462" i="2"/>
  <c r="M462" i="2"/>
  <c r="O462" i="2" s="1"/>
  <c r="J462" i="2"/>
  <c r="I462" i="2"/>
  <c r="R461" i="2"/>
  <c r="M461" i="2"/>
  <c r="O461" i="2" s="1"/>
  <c r="J461" i="2"/>
  <c r="I461" i="2"/>
  <c r="R460" i="2"/>
  <c r="J460" i="2"/>
  <c r="M460" i="2" s="1"/>
  <c r="O460" i="2" s="1"/>
  <c r="I460" i="2"/>
  <c r="R459" i="2"/>
  <c r="J459" i="2"/>
  <c r="M459" i="2" s="1"/>
  <c r="O459" i="2" s="1"/>
  <c r="I459" i="2"/>
  <c r="R458" i="2"/>
  <c r="O458" i="2"/>
  <c r="M458" i="2"/>
  <c r="J458" i="2"/>
  <c r="I458" i="2"/>
  <c r="R457" i="2"/>
  <c r="M457" i="2"/>
  <c r="O457" i="2" s="1"/>
  <c r="J457" i="2"/>
  <c r="I457" i="2"/>
  <c r="R456" i="2"/>
  <c r="J456" i="2"/>
  <c r="M456" i="2" s="1"/>
  <c r="O456" i="2" s="1"/>
  <c r="I456" i="2"/>
  <c r="R455" i="2"/>
  <c r="J455" i="2"/>
  <c r="M455" i="2" s="1"/>
  <c r="O455" i="2" s="1"/>
  <c r="I455" i="2"/>
  <c r="R454" i="2"/>
  <c r="M454" i="2"/>
  <c r="O454" i="2" s="1"/>
  <c r="J454" i="2"/>
  <c r="I454" i="2"/>
  <c r="R453" i="2"/>
  <c r="M453" i="2"/>
  <c r="O453" i="2" s="1"/>
  <c r="J453" i="2"/>
  <c r="I453" i="2"/>
  <c r="R452" i="2"/>
  <c r="J452" i="2"/>
  <c r="M452" i="2" s="1"/>
  <c r="O452" i="2" s="1"/>
  <c r="I452" i="2"/>
  <c r="R451" i="2"/>
  <c r="J451" i="2"/>
  <c r="M451" i="2" s="1"/>
  <c r="O451" i="2" s="1"/>
  <c r="I451" i="2"/>
  <c r="R450" i="2"/>
  <c r="O450" i="2"/>
  <c r="M450" i="2"/>
  <c r="J450" i="2"/>
  <c r="I450" i="2"/>
  <c r="R449" i="2"/>
  <c r="M449" i="2"/>
  <c r="O449" i="2" s="1"/>
  <c r="J449" i="2"/>
  <c r="I449" i="2"/>
  <c r="R448" i="2"/>
  <c r="J448" i="2"/>
  <c r="M448" i="2" s="1"/>
  <c r="O448" i="2" s="1"/>
  <c r="I448" i="2"/>
  <c r="R447" i="2"/>
  <c r="J447" i="2"/>
  <c r="M447" i="2" s="1"/>
  <c r="O447" i="2" s="1"/>
  <c r="I447" i="2"/>
  <c r="R446" i="2"/>
  <c r="M446" i="2"/>
  <c r="O446" i="2" s="1"/>
  <c r="J446" i="2"/>
  <c r="I446" i="2"/>
  <c r="R445" i="2"/>
  <c r="M445" i="2"/>
  <c r="O445" i="2" s="1"/>
  <c r="J445" i="2"/>
  <c r="I445" i="2"/>
  <c r="R444" i="2"/>
  <c r="J444" i="2"/>
  <c r="M444" i="2" s="1"/>
  <c r="O444" i="2" s="1"/>
  <c r="I444" i="2"/>
  <c r="R443" i="2"/>
  <c r="J443" i="2"/>
  <c r="M443" i="2" s="1"/>
  <c r="O443" i="2" s="1"/>
  <c r="I443" i="2"/>
  <c r="R442" i="2"/>
  <c r="O442" i="2"/>
  <c r="M442" i="2"/>
  <c r="J442" i="2"/>
  <c r="I442" i="2"/>
  <c r="R441" i="2"/>
  <c r="M441" i="2"/>
  <c r="O441" i="2" s="1"/>
  <c r="J441" i="2"/>
  <c r="I441" i="2"/>
  <c r="R440" i="2"/>
  <c r="J440" i="2"/>
  <c r="M440" i="2" s="1"/>
  <c r="O440" i="2" s="1"/>
  <c r="I440" i="2"/>
  <c r="R439" i="2"/>
  <c r="J439" i="2"/>
  <c r="M439" i="2" s="1"/>
  <c r="O439" i="2" s="1"/>
  <c r="I439" i="2"/>
  <c r="R438" i="2"/>
  <c r="M438" i="2"/>
  <c r="O438" i="2" s="1"/>
  <c r="J438" i="2"/>
  <c r="I438" i="2"/>
  <c r="R437" i="2"/>
  <c r="M437" i="2"/>
  <c r="O437" i="2" s="1"/>
  <c r="J437" i="2"/>
  <c r="I437" i="2"/>
  <c r="R436" i="2"/>
  <c r="J436" i="2"/>
  <c r="M436" i="2" s="1"/>
  <c r="O436" i="2" s="1"/>
  <c r="I436" i="2"/>
  <c r="R435" i="2"/>
  <c r="J435" i="2"/>
  <c r="M435" i="2" s="1"/>
  <c r="O435" i="2" s="1"/>
  <c r="I435" i="2"/>
  <c r="R434" i="2"/>
  <c r="O434" i="2"/>
  <c r="M434" i="2"/>
  <c r="J434" i="2"/>
  <c r="I434" i="2"/>
  <c r="R433" i="2"/>
  <c r="M433" i="2"/>
  <c r="O433" i="2" s="1"/>
  <c r="J433" i="2"/>
  <c r="I433" i="2"/>
  <c r="R432" i="2"/>
  <c r="J432" i="2"/>
  <c r="M432" i="2" s="1"/>
  <c r="O432" i="2" s="1"/>
  <c r="I432" i="2"/>
  <c r="R431" i="2"/>
  <c r="J431" i="2"/>
  <c r="M431" i="2" s="1"/>
  <c r="O431" i="2" s="1"/>
  <c r="I431" i="2"/>
  <c r="R430" i="2"/>
  <c r="M430" i="2"/>
  <c r="O430" i="2" s="1"/>
  <c r="J430" i="2"/>
  <c r="I430" i="2"/>
  <c r="R429" i="2"/>
  <c r="M429" i="2"/>
  <c r="O429" i="2" s="1"/>
  <c r="J429" i="2"/>
  <c r="I429" i="2"/>
  <c r="R428" i="2"/>
  <c r="J428" i="2"/>
  <c r="M428" i="2" s="1"/>
  <c r="O428" i="2" s="1"/>
  <c r="I428" i="2"/>
  <c r="R427" i="2"/>
  <c r="J427" i="2"/>
  <c r="M427" i="2" s="1"/>
  <c r="O427" i="2" s="1"/>
  <c r="I427" i="2"/>
  <c r="R426" i="2"/>
  <c r="O426" i="2"/>
  <c r="M426" i="2"/>
  <c r="J426" i="2"/>
  <c r="I426" i="2"/>
  <c r="R425" i="2"/>
  <c r="M425" i="2"/>
  <c r="O425" i="2" s="1"/>
  <c r="J425" i="2"/>
  <c r="I425" i="2"/>
  <c r="R424" i="2"/>
  <c r="J424" i="2"/>
  <c r="M424" i="2" s="1"/>
  <c r="O424" i="2" s="1"/>
  <c r="I424" i="2"/>
  <c r="R423" i="2"/>
  <c r="J423" i="2"/>
  <c r="M423" i="2" s="1"/>
  <c r="O423" i="2" s="1"/>
  <c r="I423" i="2"/>
  <c r="R422" i="2"/>
  <c r="M422" i="2"/>
  <c r="O422" i="2" s="1"/>
  <c r="J422" i="2"/>
  <c r="I422" i="2"/>
  <c r="R421" i="2"/>
  <c r="M421" i="2"/>
  <c r="O421" i="2" s="1"/>
  <c r="J421" i="2"/>
  <c r="I421" i="2"/>
  <c r="R420" i="2"/>
  <c r="J420" i="2"/>
  <c r="M420" i="2" s="1"/>
  <c r="O420" i="2" s="1"/>
  <c r="I420" i="2"/>
  <c r="R419" i="2"/>
  <c r="J419" i="2"/>
  <c r="M419" i="2" s="1"/>
  <c r="O419" i="2" s="1"/>
  <c r="I419" i="2"/>
  <c r="R418" i="2"/>
  <c r="O418" i="2"/>
  <c r="M418" i="2"/>
  <c r="J418" i="2"/>
  <c r="I418" i="2"/>
  <c r="R417" i="2"/>
  <c r="M417" i="2"/>
  <c r="O417" i="2" s="1"/>
  <c r="J417" i="2"/>
  <c r="I417" i="2"/>
  <c r="R416" i="2"/>
  <c r="J416" i="2"/>
  <c r="M416" i="2" s="1"/>
  <c r="O416" i="2" s="1"/>
  <c r="I416" i="2"/>
  <c r="R415" i="2"/>
  <c r="J415" i="2"/>
  <c r="M415" i="2" s="1"/>
  <c r="O415" i="2" s="1"/>
  <c r="I415" i="2"/>
  <c r="R414" i="2"/>
  <c r="M414" i="2"/>
  <c r="O414" i="2" s="1"/>
  <c r="J414" i="2"/>
  <c r="I414" i="2"/>
  <c r="R413" i="2"/>
  <c r="M413" i="2"/>
  <c r="O413" i="2" s="1"/>
  <c r="J413" i="2"/>
  <c r="I413" i="2"/>
  <c r="R412" i="2"/>
  <c r="J412" i="2"/>
  <c r="M412" i="2" s="1"/>
  <c r="O412" i="2" s="1"/>
  <c r="I412" i="2"/>
  <c r="R411" i="2"/>
  <c r="J411" i="2"/>
  <c r="M411" i="2" s="1"/>
  <c r="O411" i="2" s="1"/>
  <c r="I411" i="2"/>
  <c r="R410" i="2"/>
  <c r="O410" i="2"/>
  <c r="M410" i="2"/>
  <c r="J410" i="2"/>
  <c r="I410" i="2"/>
  <c r="R409" i="2"/>
  <c r="M409" i="2"/>
  <c r="O409" i="2" s="1"/>
  <c r="J409" i="2"/>
  <c r="I409" i="2"/>
  <c r="R408" i="2"/>
  <c r="J408" i="2"/>
  <c r="M408" i="2" s="1"/>
  <c r="O408" i="2" s="1"/>
  <c r="I408" i="2"/>
  <c r="R407" i="2"/>
  <c r="J407" i="2"/>
  <c r="M407" i="2" s="1"/>
  <c r="O407" i="2" s="1"/>
  <c r="I407" i="2"/>
  <c r="R406" i="2"/>
  <c r="M406" i="2"/>
  <c r="O406" i="2" s="1"/>
  <c r="J406" i="2"/>
  <c r="I406" i="2"/>
  <c r="R405" i="2"/>
  <c r="M405" i="2"/>
  <c r="O405" i="2" s="1"/>
  <c r="J405" i="2"/>
  <c r="I405" i="2"/>
  <c r="R404" i="2"/>
  <c r="J404" i="2"/>
  <c r="M404" i="2" s="1"/>
  <c r="O404" i="2" s="1"/>
  <c r="I404" i="2"/>
  <c r="R403" i="2"/>
  <c r="J403" i="2"/>
  <c r="M403" i="2" s="1"/>
  <c r="O403" i="2" s="1"/>
  <c r="I403" i="2"/>
  <c r="R402" i="2"/>
  <c r="O402" i="2"/>
  <c r="M402" i="2"/>
  <c r="J402" i="2"/>
  <c r="I402" i="2"/>
  <c r="R401" i="2"/>
  <c r="M401" i="2"/>
  <c r="O401" i="2" s="1"/>
  <c r="J401" i="2"/>
  <c r="I401" i="2"/>
  <c r="R400" i="2"/>
  <c r="J400" i="2"/>
  <c r="M400" i="2" s="1"/>
  <c r="O400" i="2" s="1"/>
  <c r="I400" i="2"/>
  <c r="R399" i="2"/>
  <c r="J399" i="2"/>
  <c r="M399" i="2" s="1"/>
  <c r="O399" i="2" s="1"/>
  <c r="I399" i="2"/>
  <c r="R398" i="2"/>
  <c r="M398" i="2"/>
  <c r="O398" i="2" s="1"/>
  <c r="J398" i="2"/>
  <c r="I398" i="2"/>
  <c r="R397" i="2"/>
  <c r="M397" i="2"/>
  <c r="O397" i="2" s="1"/>
  <c r="J397" i="2"/>
  <c r="I397" i="2"/>
  <c r="R396" i="2"/>
  <c r="J396" i="2"/>
  <c r="M396" i="2" s="1"/>
  <c r="O396" i="2" s="1"/>
  <c r="I396" i="2"/>
  <c r="R395" i="2"/>
  <c r="J395" i="2"/>
  <c r="M395" i="2" s="1"/>
  <c r="O395" i="2" s="1"/>
  <c r="I395" i="2"/>
  <c r="R394" i="2"/>
  <c r="O394" i="2"/>
  <c r="M394" i="2"/>
  <c r="J394" i="2"/>
  <c r="I394" i="2"/>
  <c r="R393" i="2"/>
  <c r="M393" i="2"/>
  <c r="O393" i="2" s="1"/>
  <c r="J393" i="2"/>
  <c r="I393" i="2"/>
  <c r="R392" i="2"/>
  <c r="J392" i="2"/>
  <c r="M392" i="2" s="1"/>
  <c r="O392" i="2" s="1"/>
  <c r="I392" i="2"/>
  <c r="R391" i="2"/>
  <c r="J391" i="2"/>
  <c r="M391" i="2" s="1"/>
  <c r="O391" i="2" s="1"/>
  <c r="I391" i="2"/>
  <c r="R390" i="2"/>
  <c r="M390" i="2"/>
  <c r="O390" i="2" s="1"/>
  <c r="J390" i="2"/>
  <c r="I390" i="2"/>
  <c r="R389" i="2"/>
  <c r="M389" i="2"/>
  <c r="O389" i="2" s="1"/>
  <c r="J389" i="2"/>
  <c r="I389" i="2"/>
  <c r="R388" i="2"/>
  <c r="J388" i="2"/>
  <c r="M388" i="2" s="1"/>
  <c r="O388" i="2" s="1"/>
  <c r="I388" i="2"/>
  <c r="R387" i="2"/>
  <c r="J387" i="2"/>
  <c r="M387" i="2" s="1"/>
  <c r="O387" i="2" s="1"/>
  <c r="I387" i="2"/>
  <c r="R386" i="2"/>
  <c r="O386" i="2"/>
  <c r="M386" i="2"/>
  <c r="J386" i="2"/>
  <c r="I386" i="2"/>
  <c r="R385" i="2"/>
  <c r="M385" i="2"/>
  <c r="O385" i="2" s="1"/>
  <c r="J385" i="2"/>
  <c r="I385" i="2"/>
  <c r="R384" i="2"/>
  <c r="J384" i="2"/>
  <c r="M384" i="2" s="1"/>
  <c r="O384" i="2" s="1"/>
  <c r="I384" i="2"/>
  <c r="R383" i="2"/>
  <c r="J383" i="2"/>
  <c r="M383" i="2" s="1"/>
  <c r="O383" i="2" s="1"/>
  <c r="I383" i="2"/>
  <c r="R382" i="2"/>
  <c r="M382" i="2"/>
  <c r="O382" i="2" s="1"/>
  <c r="J382" i="2"/>
  <c r="I382" i="2"/>
  <c r="R381" i="2"/>
  <c r="M381" i="2"/>
  <c r="O381" i="2" s="1"/>
  <c r="J381" i="2"/>
  <c r="I381" i="2"/>
  <c r="R380" i="2"/>
  <c r="J380" i="2"/>
  <c r="M380" i="2" s="1"/>
  <c r="O380" i="2" s="1"/>
  <c r="I380" i="2"/>
  <c r="R379" i="2"/>
  <c r="J379" i="2"/>
  <c r="M379" i="2" s="1"/>
  <c r="O379" i="2" s="1"/>
  <c r="I379" i="2"/>
  <c r="R378" i="2"/>
  <c r="O378" i="2"/>
  <c r="M378" i="2"/>
  <c r="J378" i="2"/>
  <c r="I378" i="2"/>
  <c r="R377" i="2"/>
  <c r="M377" i="2"/>
  <c r="O377" i="2" s="1"/>
  <c r="J377" i="2"/>
  <c r="I377" i="2"/>
  <c r="R376" i="2"/>
  <c r="J376" i="2"/>
  <c r="M376" i="2" s="1"/>
  <c r="O376" i="2" s="1"/>
  <c r="I376" i="2"/>
  <c r="R375" i="2"/>
  <c r="J375" i="2"/>
  <c r="M375" i="2" s="1"/>
  <c r="O375" i="2" s="1"/>
  <c r="I375" i="2"/>
  <c r="R374" i="2"/>
  <c r="M374" i="2"/>
  <c r="O374" i="2" s="1"/>
  <c r="J374" i="2"/>
  <c r="I374" i="2"/>
  <c r="R373" i="2"/>
  <c r="M373" i="2"/>
  <c r="O373" i="2" s="1"/>
  <c r="J373" i="2"/>
  <c r="I373" i="2"/>
  <c r="R372" i="2"/>
  <c r="J372" i="2"/>
  <c r="M372" i="2" s="1"/>
  <c r="O372" i="2" s="1"/>
  <c r="I372" i="2"/>
  <c r="R371" i="2"/>
  <c r="J371" i="2"/>
  <c r="M371" i="2" s="1"/>
  <c r="O371" i="2" s="1"/>
  <c r="I371" i="2"/>
  <c r="R370" i="2"/>
  <c r="O370" i="2"/>
  <c r="M370" i="2"/>
  <c r="J370" i="2"/>
  <c r="I370" i="2"/>
  <c r="R369" i="2"/>
  <c r="M369" i="2"/>
  <c r="O369" i="2" s="1"/>
  <c r="J369" i="2"/>
  <c r="I369" i="2"/>
  <c r="R368" i="2"/>
  <c r="J368" i="2"/>
  <c r="M368" i="2" s="1"/>
  <c r="O368" i="2" s="1"/>
  <c r="I368" i="2"/>
  <c r="R367" i="2"/>
  <c r="J367" i="2"/>
  <c r="M367" i="2" s="1"/>
  <c r="O367" i="2" s="1"/>
  <c r="I367" i="2"/>
  <c r="R366" i="2"/>
  <c r="M366" i="2"/>
  <c r="O366" i="2" s="1"/>
  <c r="J366" i="2"/>
  <c r="I366" i="2"/>
  <c r="R365" i="2"/>
  <c r="M365" i="2"/>
  <c r="O365" i="2" s="1"/>
  <c r="J365" i="2"/>
  <c r="I365" i="2"/>
  <c r="R364" i="2"/>
  <c r="J364" i="2"/>
  <c r="M364" i="2" s="1"/>
  <c r="O364" i="2" s="1"/>
  <c r="I364" i="2"/>
  <c r="R363" i="2"/>
  <c r="J363" i="2"/>
  <c r="M363" i="2" s="1"/>
  <c r="O363" i="2" s="1"/>
  <c r="I363" i="2"/>
  <c r="R362" i="2"/>
  <c r="O362" i="2"/>
  <c r="M362" i="2"/>
  <c r="J362" i="2"/>
  <c r="I362" i="2"/>
  <c r="R361" i="2"/>
  <c r="M361" i="2"/>
  <c r="O361" i="2" s="1"/>
  <c r="J361" i="2"/>
  <c r="I361" i="2"/>
  <c r="R360" i="2"/>
  <c r="J360" i="2"/>
  <c r="M360" i="2" s="1"/>
  <c r="O360" i="2" s="1"/>
  <c r="I360" i="2"/>
  <c r="R359" i="2"/>
  <c r="J359" i="2"/>
  <c r="M359" i="2" s="1"/>
  <c r="O359" i="2" s="1"/>
  <c r="I359" i="2"/>
  <c r="R358" i="2"/>
  <c r="M358" i="2"/>
  <c r="O358" i="2" s="1"/>
  <c r="J358" i="2"/>
  <c r="I358" i="2"/>
  <c r="R357" i="2"/>
  <c r="M357" i="2"/>
  <c r="O357" i="2" s="1"/>
  <c r="J357" i="2"/>
  <c r="I357" i="2"/>
  <c r="R356" i="2"/>
  <c r="J356" i="2"/>
  <c r="M356" i="2" s="1"/>
  <c r="O356" i="2" s="1"/>
  <c r="I356" i="2"/>
  <c r="R355" i="2"/>
  <c r="J355" i="2"/>
  <c r="M355" i="2" s="1"/>
  <c r="O355" i="2" s="1"/>
  <c r="I355" i="2"/>
  <c r="R354" i="2"/>
  <c r="O354" i="2"/>
  <c r="M354" i="2"/>
  <c r="J354" i="2"/>
  <c r="I354" i="2"/>
  <c r="R353" i="2"/>
  <c r="M353" i="2"/>
  <c r="O353" i="2" s="1"/>
  <c r="J353" i="2"/>
  <c r="I353" i="2"/>
  <c r="R352" i="2"/>
  <c r="J352" i="2"/>
  <c r="M352" i="2" s="1"/>
  <c r="O352" i="2" s="1"/>
  <c r="I352" i="2"/>
  <c r="R351" i="2"/>
  <c r="J351" i="2"/>
  <c r="M351" i="2" s="1"/>
  <c r="O351" i="2" s="1"/>
  <c r="I351" i="2"/>
  <c r="R350" i="2"/>
  <c r="M350" i="2"/>
  <c r="O350" i="2" s="1"/>
  <c r="J350" i="2"/>
  <c r="I350" i="2"/>
  <c r="R349" i="2"/>
  <c r="M349" i="2"/>
  <c r="O349" i="2" s="1"/>
  <c r="J349" i="2"/>
  <c r="I349" i="2"/>
  <c r="R348" i="2"/>
  <c r="J348" i="2"/>
  <c r="M348" i="2" s="1"/>
  <c r="O348" i="2" s="1"/>
  <c r="I348" i="2"/>
  <c r="R347" i="2"/>
  <c r="J347" i="2"/>
  <c r="M347" i="2" s="1"/>
  <c r="O347" i="2" s="1"/>
  <c r="I347" i="2"/>
  <c r="R346" i="2"/>
  <c r="O346" i="2"/>
  <c r="M346" i="2"/>
  <c r="J346" i="2"/>
  <c r="I346" i="2"/>
  <c r="R345" i="2"/>
  <c r="M345" i="2"/>
  <c r="O345" i="2" s="1"/>
  <c r="J345" i="2"/>
  <c r="I345" i="2"/>
  <c r="R344" i="2"/>
  <c r="J344" i="2"/>
  <c r="M344" i="2" s="1"/>
  <c r="O344" i="2" s="1"/>
  <c r="I344" i="2"/>
  <c r="R343" i="2"/>
  <c r="J343" i="2"/>
  <c r="M343" i="2" s="1"/>
  <c r="O343" i="2" s="1"/>
  <c r="I343" i="2"/>
  <c r="R342" i="2"/>
  <c r="M342" i="2"/>
  <c r="O342" i="2" s="1"/>
  <c r="J342" i="2"/>
  <c r="I342" i="2"/>
  <c r="R341" i="2"/>
  <c r="M341" i="2"/>
  <c r="O341" i="2" s="1"/>
  <c r="J341" i="2"/>
  <c r="I341" i="2"/>
  <c r="R340" i="2"/>
  <c r="J340" i="2"/>
  <c r="M340" i="2" s="1"/>
  <c r="O340" i="2" s="1"/>
  <c r="I340" i="2"/>
  <c r="R339" i="2"/>
  <c r="J339" i="2"/>
  <c r="M339" i="2" s="1"/>
  <c r="O339" i="2" s="1"/>
  <c r="I339" i="2"/>
  <c r="R338" i="2"/>
  <c r="O338" i="2"/>
  <c r="M338" i="2"/>
  <c r="J338" i="2"/>
  <c r="I338" i="2"/>
  <c r="R337" i="2"/>
  <c r="M337" i="2"/>
  <c r="O337" i="2" s="1"/>
  <c r="J337" i="2"/>
  <c r="I337" i="2"/>
  <c r="R336" i="2"/>
  <c r="J336" i="2"/>
  <c r="M336" i="2" s="1"/>
  <c r="O336" i="2" s="1"/>
  <c r="I336" i="2"/>
  <c r="R335" i="2"/>
  <c r="J335" i="2"/>
  <c r="M335" i="2" s="1"/>
  <c r="O335" i="2" s="1"/>
  <c r="I335" i="2"/>
  <c r="R334" i="2"/>
  <c r="M334" i="2"/>
  <c r="O334" i="2" s="1"/>
  <c r="J334" i="2"/>
  <c r="I334" i="2"/>
  <c r="R333" i="2"/>
  <c r="M333" i="2"/>
  <c r="O333" i="2" s="1"/>
  <c r="J333" i="2"/>
  <c r="I333" i="2"/>
  <c r="R332" i="2"/>
  <c r="J332" i="2"/>
  <c r="M332" i="2" s="1"/>
  <c r="O332" i="2" s="1"/>
  <c r="I332" i="2"/>
  <c r="R331" i="2"/>
  <c r="J331" i="2"/>
  <c r="M331" i="2" s="1"/>
  <c r="O331" i="2" s="1"/>
  <c r="I331" i="2"/>
  <c r="R330" i="2"/>
  <c r="O330" i="2"/>
  <c r="M330" i="2"/>
  <c r="J330" i="2"/>
  <c r="I330" i="2"/>
  <c r="R329" i="2"/>
  <c r="M329" i="2"/>
  <c r="O329" i="2" s="1"/>
  <c r="J329" i="2"/>
  <c r="I329" i="2"/>
  <c r="R328" i="2"/>
  <c r="J328" i="2"/>
  <c r="M328" i="2" s="1"/>
  <c r="O328" i="2" s="1"/>
  <c r="I328" i="2"/>
  <c r="R327" i="2"/>
  <c r="J327" i="2"/>
  <c r="M327" i="2" s="1"/>
  <c r="O327" i="2" s="1"/>
  <c r="I327" i="2"/>
  <c r="R326" i="2"/>
  <c r="M326" i="2"/>
  <c r="O326" i="2" s="1"/>
  <c r="J326" i="2"/>
  <c r="I326" i="2"/>
  <c r="R325" i="2"/>
  <c r="M325" i="2"/>
  <c r="O325" i="2" s="1"/>
  <c r="J325" i="2"/>
  <c r="I325" i="2"/>
  <c r="R324" i="2"/>
  <c r="J324" i="2"/>
  <c r="M324" i="2" s="1"/>
  <c r="O324" i="2" s="1"/>
  <c r="I324" i="2"/>
  <c r="R323" i="2"/>
  <c r="J323" i="2"/>
  <c r="M323" i="2" s="1"/>
  <c r="O323" i="2" s="1"/>
  <c r="I323" i="2"/>
  <c r="R322" i="2"/>
  <c r="O322" i="2"/>
  <c r="M322" i="2"/>
  <c r="J322" i="2"/>
  <c r="I322" i="2"/>
  <c r="R321" i="2"/>
  <c r="M321" i="2"/>
  <c r="O321" i="2" s="1"/>
  <c r="J321" i="2"/>
  <c r="I321" i="2"/>
  <c r="R320" i="2"/>
  <c r="J320" i="2"/>
  <c r="M320" i="2" s="1"/>
  <c r="O320" i="2" s="1"/>
  <c r="I320" i="2"/>
  <c r="R319" i="2"/>
  <c r="J319" i="2"/>
  <c r="M319" i="2" s="1"/>
  <c r="O319" i="2" s="1"/>
  <c r="I319" i="2"/>
  <c r="R318" i="2"/>
  <c r="M318" i="2"/>
  <c r="O318" i="2" s="1"/>
  <c r="J318" i="2"/>
  <c r="I318" i="2"/>
  <c r="R317" i="2"/>
  <c r="M317" i="2"/>
  <c r="O317" i="2" s="1"/>
  <c r="J317" i="2"/>
  <c r="I317" i="2"/>
  <c r="R316" i="2"/>
  <c r="J316" i="2"/>
  <c r="M316" i="2" s="1"/>
  <c r="O316" i="2" s="1"/>
  <c r="I316" i="2"/>
  <c r="R315" i="2"/>
  <c r="J315" i="2"/>
  <c r="M315" i="2" s="1"/>
  <c r="O315" i="2" s="1"/>
  <c r="I315" i="2"/>
  <c r="R314" i="2"/>
  <c r="O314" i="2"/>
  <c r="M314" i="2"/>
  <c r="J314" i="2"/>
  <c r="I314" i="2"/>
  <c r="R313" i="2"/>
  <c r="M313" i="2"/>
  <c r="O313" i="2" s="1"/>
  <c r="J313" i="2"/>
  <c r="I313" i="2"/>
  <c r="R312" i="2"/>
  <c r="J312" i="2"/>
  <c r="M312" i="2" s="1"/>
  <c r="O312" i="2" s="1"/>
  <c r="I312" i="2"/>
  <c r="R311" i="2"/>
  <c r="J311" i="2"/>
  <c r="M311" i="2" s="1"/>
  <c r="O311" i="2" s="1"/>
  <c r="I311" i="2"/>
  <c r="R310" i="2"/>
  <c r="M310" i="2"/>
  <c r="O310" i="2" s="1"/>
  <c r="J310" i="2"/>
  <c r="I310" i="2"/>
  <c r="R309" i="2"/>
  <c r="M309" i="2"/>
  <c r="O309" i="2" s="1"/>
  <c r="J309" i="2"/>
  <c r="I309" i="2"/>
  <c r="R308" i="2"/>
  <c r="J308" i="2"/>
  <c r="M308" i="2" s="1"/>
  <c r="O308" i="2" s="1"/>
  <c r="I308" i="2"/>
  <c r="R307" i="2"/>
  <c r="J307" i="2"/>
  <c r="M307" i="2" s="1"/>
  <c r="O307" i="2" s="1"/>
  <c r="I307" i="2"/>
  <c r="R306" i="2"/>
  <c r="O306" i="2"/>
  <c r="M306" i="2"/>
  <c r="J306" i="2"/>
  <c r="I306" i="2"/>
  <c r="R305" i="2"/>
  <c r="M305" i="2"/>
  <c r="O305" i="2" s="1"/>
  <c r="J305" i="2"/>
  <c r="I305" i="2"/>
  <c r="R304" i="2"/>
  <c r="J304" i="2"/>
  <c r="M304" i="2" s="1"/>
  <c r="O304" i="2" s="1"/>
  <c r="I304" i="2"/>
  <c r="R303" i="2"/>
  <c r="J303" i="2"/>
  <c r="M303" i="2" s="1"/>
  <c r="O303" i="2" s="1"/>
  <c r="I303" i="2"/>
  <c r="R302" i="2"/>
  <c r="M302" i="2"/>
  <c r="O302" i="2" s="1"/>
  <c r="J302" i="2"/>
  <c r="I302" i="2"/>
  <c r="R301" i="2"/>
  <c r="M301" i="2"/>
  <c r="O301" i="2" s="1"/>
  <c r="J301" i="2"/>
  <c r="I301" i="2"/>
  <c r="R300" i="2"/>
  <c r="J300" i="2"/>
  <c r="M300" i="2" s="1"/>
  <c r="O300" i="2" s="1"/>
  <c r="I300" i="2"/>
  <c r="R299" i="2"/>
  <c r="J299" i="2"/>
  <c r="M299" i="2" s="1"/>
  <c r="O299" i="2" s="1"/>
  <c r="I299" i="2"/>
  <c r="R298" i="2"/>
  <c r="O298" i="2"/>
  <c r="M298" i="2"/>
  <c r="J298" i="2"/>
  <c r="I298" i="2"/>
  <c r="R297" i="2"/>
  <c r="M297" i="2"/>
  <c r="O297" i="2" s="1"/>
  <c r="J297" i="2"/>
  <c r="I297" i="2"/>
  <c r="R296" i="2"/>
  <c r="J296" i="2"/>
  <c r="M296" i="2" s="1"/>
  <c r="O296" i="2" s="1"/>
  <c r="I296" i="2"/>
  <c r="R295" i="2"/>
  <c r="J295" i="2"/>
  <c r="M295" i="2" s="1"/>
  <c r="O295" i="2" s="1"/>
  <c r="I295" i="2"/>
  <c r="R294" i="2"/>
  <c r="M294" i="2"/>
  <c r="O294" i="2" s="1"/>
  <c r="J294" i="2"/>
  <c r="I294" i="2"/>
  <c r="R293" i="2"/>
  <c r="M293" i="2"/>
  <c r="O293" i="2" s="1"/>
  <c r="J293" i="2"/>
  <c r="I293" i="2"/>
  <c r="R292" i="2"/>
  <c r="J292" i="2"/>
  <c r="M292" i="2" s="1"/>
  <c r="O292" i="2" s="1"/>
  <c r="I292" i="2"/>
  <c r="R291" i="2"/>
  <c r="J291" i="2"/>
  <c r="M291" i="2" s="1"/>
  <c r="O291" i="2" s="1"/>
  <c r="I291" i="2"/>
  <c r="R290" i="2"/>
  <c r="O290" i="2"/>
  <c r="M290" i="2"/>
  <c r="J290" i="2"/>
  <c r="I290" i="2"/>
  <c r="R289" i="2"/>
  <c r="M289" i="2"/>
  <c r="O289" i="2" s="1"/>
  <c r="J289" i="2"/>
  <c r="I289" i="2"/>
  <c r="R288" i="2"/>
  <c r="J288" i="2"/>
  <c r="M288" i="2" s="1"/>
  <c r="O288" i="2" s="1"/>
  <c r="I288" i="2"/>
  <c r="R287" i="2"/>
  <c r="J287" i="2"/>
  <c r="M287" i="2" s="1"/>
  <c r="O287" i="2" s="1"/>
  <c r="I287" i="2"/>
  <c r="R286" i="2"/>
  <c r="M286" i="2"/>
  <c r="O286" i="2" s="1"/>
  <c r="J286" i="2"/>
  <c r="I286" i="2"/>
  <c r="R285" i="2"/>
  <c r="M285" i="2"/>
  <c r="O285" i="2" s="1"/>
  <c r="J285" i="2"/>
  <c r="I285" i="2"/>
  <c r="R284" i="2"/>
  <c r="J284" i="2"/>
  <c r="M284" i="2" s="1"/>
  <c r="O284" i="2" s="1"/>
  <c r="I284" i="2"/>
  <c r="R283" i="2"/>
  <c r="J283" i="2"/>
  <c r="M283" i="2" s="1"/>
  <c r="O283" i="2" s="1"/>
  <c r="I283" i="2"/>
  <c r="R282" i="2"/>
  <c r="O282" i="2"/>
  <c r="M282" i="2"/>
  <c r="J282" i="2"/>
  <c r="I282" i="2"/>
  <c r="R281" i="2"/>
  <c r="M281" i="2"/>
  <c r="O281" i="2" s="1"/>
  <c r="J281" i="2"/>
  <c r="I281" i="2"/>
  <c r="R280" i="2"/>
  <c r="J280" i="2"/>
  <c r="M280" i="2" s="1"/>
  <c r="O280" i="2" s="1"/>
  <c r="I280" i="2"/>
  <c r="R279" i="2"/>
  <c r="J279" i="2"/>
  <c r="M279" i="2" s="1"/>
  <c r="O279" i="2" s="1"/>
  <c r="I279" i="2"/>
  <c r="R278" i="2"/>
  <c r="M278" i="2"/>
  <c r="O278" i="2" s="1"/>
  <c r="J278" i="2"/>
  <c r="I278" i="2"/>
  <c r="R277" i="2"/>
  <c r="M277" i="2"/>
  <c r="O277" i="2" s="1"/>
  <c r="J277" i="2"/>
  <c r="I277" i="2"/>
  <c r="R276" i="2"/>
  <c r="J276" i="2"/>
  <c r="M276" i="2" s="1"/>
  <c r="O276" i="2" s="1"/>
  <c r="I276" i="2"/>
  <c r="R275" i="2"/>
  <c r="J275" i="2"/>
  <c r="M275" i="2" s="1"/>
  <c r="O275" i="2" s="1"/>
  <c r="I275" i="2"/>
  <c r="R274" i="2"/>
  <c r="O274" i="2"/>
  <c r="M274" i="2"/>
  <c r="J274" i="2"/>
  <c r="I274" i="2"/>
  <c r="R273" i="2"/>
  <c r="M273" i="2"/>
  <c r="O273" i="2" s="1"/>
  <c r="J273" i="2"/>
  <c r="I273" i="2"/>
  <c r="R272" i="2"/>
  <c r="J272" i="2"/>
  <c r="M272" i="2" s="1"/>
  <c r="O272" i="2" s="1"/>
  <c r="I272" i="2"/>
  <c r="R271" i="2"/>
  <c r="J271" i="2"/>
  <c r="M271" i="2" s="1"/>
  <c r="O271" i="2" s="1"/>
  <c r="I271" i="2"/>
  <c r="R270" i="2"/>
  <c r="M270" i="2"/>
  <c r="O270" i="2" s="1"/>
  <c r="J270" i="2"/>
  <c r="I270" i="2"/>
  <c r="R269" i="2"/>
  <c r="M269" i="2"/>
  <c r="O269" i="2" s="1"/>
  <c r="J269" i="2"/>
  <c r="I269" i="2"/>
  <c r="R268" i="2"/>
  <c r="J268" i="2"/>
  <c r="M268" i="2" s="1"/>
  <c r="O268" i="2" s="1"/>
  <c r="I268" i="2"/>
  <c r="R267" i="2"/>
  <c r="J267" i="2"/>
  <c r="M267" i="2" s="1"/>
  <c r="O267" i="2" s="1"/>
  <c r="I267" i="2"/>
  <c r="R266" i="2"/>
  <c r="O266" i="2"/>
  <c r="M266" i="2"/>
  <c r="J266" i="2"/>
  <c r="I266" i="2"/>
  <c r="R265" i="2"/>
  <c r="M265" i="2"/>
  <c r="O265" i="2" s="1"/>
  <c r="J265" i="2"/>
  <c r="I265" i="2"/>
  <c r="R264" i="2"/>
  <c r="J264" i="2"/>
  <c r="M264" i="2" s="1"/>
  <c r="O264" i="2" s="1"/>
  <c r="I264" i="2"/>
  <c r="R263" i="2"/>
  <c r="J263" i="2"/>
  <c r="M263" i="2" s="1"/>
  <c r="O263" i="2" s="1"/>
  <c r="I263" i="2"/>
  <c r="R262" i="2"/>
  <c r="M262" i="2"/>
  <c r="O262" i="2" s="1"/>
  <c r="J262" i="2"/>
  <c r="I262" i="2"/>
  <c r="R261" i="2"/>
  <c r="M261" i="2"/>
  <c r="O261" i="2" s="1"/>
  <c r="J261" i="2"/>
  <c r="I261" i="2"/>
  <c r="R260" i="2"/>
  <c r="J260" i="2"/>
  <c r="M260" i="2" s="1"/>
  <c r="O260" i="2" s="1"/>
  <c r="I260" i="2"/>
  <c r="R259" i="2"/>
  <c r="J259" i="2"/>
  <c r="M259" i="2" s="1"/>
  <c r="O259" i="2" s="1"/>
  <c r="I259" i="2"/>
  <c r="R258" i="2"/>
  <c r="O258" i="2"/>
  <c r="M258" i="2"/>
  <c r="J258" i="2"/>
  <c r="I258" i="2"/>
  <c r="R257" i="2"/>
  <c r="M257" i="2"/>
  <c r="O257" i="2" s="1"/>
  <c r="J257" i="2"/>
  <c r="I257" i="2"/>
  <c r="R256" i="2"/>
  <c r="J256" i="2"/>
  <c r="M256" i="2" s="1"/>
  <c r="O256" i="2" s="1"/>
  <c r="I256" i="2"/>
  <c r="R255" i="2"/>
  <c r="J255" i="2"/>
  <c r="M255" i="2" s="1"/>
  <c r="O255" i="2" s="1"/>
  <c r="I255" i="2"/>
  <c r="R254" i="2"/>
  <c r="M254" i="2"/>
  <c r="O254" i="2" s="1"/>
  <c r="J254" i="2"/>
  <c r="I254" i="2"/>
  <c r="R253" i="2"/>
  <c r="M253" i="2"/>
  <c r="O253" i="2" s="1"/>
  <c r="J253" i="2"/>
  <c r="I253" i="2"/>
  <c r="R252" i="2"/>
  <c r="J252" i="2"/>
  <c r="M252" i="2" s="1"/>
  <c r="O252" i="2" s="1"/>
  <c r="I252" i="2"/>
  <c r="R251" i="2"/>
  <c r="J251" i="2"/>
  <c r="M251" i="2" s="1"/>
  <c r="O251" i="2" s="1"/>
  <c r="I251" i="2"/>
  <c r="R250" i="2"/>
  <c r="O250" i="2"/>
  <c r="M250" i="2"/>
  <c r="J250" i="2"/>
  <c r="I250" i="2"/>
  <c r="R249" i="2"/>
  <c r="M249" i="2"/>
  <c r="O249" i="2" s="1"/>
  <c r="J249" i="2"/>
  <c r="I249" i="2"/>
  <c r="R248" i="2"/>
  <c r="J248" i="2"/>
  <c r="M248" i="2" s="1"/>
  <c r="O248" i="2" s="1"/>
  <c r="I248" i="2"/>
  <c r="R247" i="2"/>
  <c r="J247" i="2"/>
  <c r="M247" i="2" s="1"/>
  <c r="O247" i="2" s="1"/>
  <c r="I247" i="2"/>
  <c r="R246" i="2"/>
  <c r="M246" i="2"/>
  <c r="O246" i="2" s="1"/>
  <c r="J246" i="2"/>
  <c r="I246" i="2"/>
  <c r="R245" i="2"/>
  <c r="M245" i="2"/>
  <c r="O245" i="2" s="1"/>
  <c r="J245" i="2"/>
  <c r="I245" i="2"/>
  <c r="R244" i="2"/>
  <c r="J244" i="2"/>
  <c r="M244" i="2" s="1"/>
  <c r="O244" i="2" s="1"/>
  <c r="I244" i="2"/>
  <c r="R243" i="2"/>
  <c r="J243" i="2"/>
  <c r="M243" i="2" s="1"/>
  <c r="O243" i="2" s="1"/>
  <c r="I243" i="2"/>
  <c r="R242" i="2"/>
  <c r="O242" i="2"/>
  <c r="M242" i="2"/>
  <c r="J242" i="2"/>
  <c r="I242" i="2"/>
  <c r="R241" i="2"/>
  <c r="M241" i="2"/>
  <c r="O241" i="2" s="1"/>
  <c r="J241" i="2"/>
  <c r="I241" i="2"/>
  <c r="R240" i="2"/>
  <c r="J240" i="2"/>
  <c r="M240" i="2" s="1"/>
  <c r="O240" i="2" s="1"/>
  <c r="I240" i="2"/>
  <c r="R239" i="2"/>
  <c r="J239" i="2"/>
  <c r="M239" i="2" s="1"/>
  <c r="O239" i="2" s="1"/>
  <c r="I239" i="2"/>
  <c r="R238" i="2"/>
  <c r="M238" i="2"/>
  <c r="O238" i="2" s="1"/>
  <c r="J238" i="2"/>
  <c r="I238" i="2"/>
  <c r="R237" i="2"/>
  <c r="M237" i="2"/>
  <c r="O237" i="2" s="1"/>
  <c r="J237" i="2"/>
  <c r="I237" i="2"/>
  <c r="R236" i="2"/>
  <c r="J236" i="2"/>
  <c r="M236" i="2" s="1"/>
  <c r="O236" i="2" s="1"/>
  <c r="I236" i="2"/>
  <c r="R235" i="2"/>
  <c r="J235" i="2"/>
  <c r="M235" i="2" s="1"/>
  <c r="O235" i="2" s="1"/>
  <c r="I235" i="2"/>
  <c r="R234" i="2"/>
  <c r="O234" i="2"/>
  <c r="M234" i="2"/>
  <c r="J234" i="2"/>
  <c r="I234" i="2"/>
  <c r="R233" i="2"/>
  <c r="M233" i="2"/>
  <c r="O233" i="2" s="1"/>
  <c r="J233" i="2"/>
  <c r="I233" i="2"/>
  <c r="R232" i="2"/>
  <c r="J232" i="2"/>
  <c r="M232" i="2" s="1"/>
  <c r="O232" i="2" s="1"/>
  <c r="I232" i="2"/>
  <c r="R231" i="2"/>
  <c r="J231" i="2"/>
  <c r="M231" i="2" s="1"/>
  <c r="O231" i="2" s="1"/>
  <c r="I231" i="2"/>
  <c r="R230" i="2"/>
  <c r="M230" i="2"/>
  <c r="O230" i="2" s="1"/>
  <c r="J230" i="2"/>
  <c r="I230" i="2"/>
  <c r="R229" i="2"/>
  <c r="M229" i="2"/>
  <c r="O229" i="2" s="1"/>
  <c r="J229" i="2"/>
  <c r="I229" i="2"/>
  <c r="R228" i="2"/>
  <c r="J228" i="2"/>
  <c r="M228" i="2" s="1"/>
  <c r="O228" i="2" s="1"/>
  <c r="I228" i="2"/>
  <c r="R227" i="2"/>
  <c r="J227" i="2"/>
  <c r="M227" i="2" s="1"/>
  <c r="O227" i="2" s="1"/>
  <c r="I227" i="2"/>
  <c r="R226" i="2"/>
  <c r="O226" i="2"/>
  <c r="M226" i="2"/>
  <c r="J226" i="2"/>
  <c r="I226" i="2"/>
  <c r="R225" i="2"/>
  <c r="M225" i="2"/>
  <c r="O225" i="2" s="1"/>
  <c r="J225" i="2"/>
  <c r="I225" i="2"/>
  <c r="R224" i="2"/>
  <c r="J224" i="2"/>
  <c r="M224" i="2" s="1"/>
  <c r="O224" i="2" s="1"/>
  <c r="I224" i="2"/>
  <c r="R223" i="2"/>
  <c r="J223" i="2"/>
  <c r="M223" i="2" s="1"/>
  <c r="O223" i="2" s="1"/>
  <c r="I223" i="2"/>
  <c r="R222" i="2"/>
  <c r="M222" i="2"/>
  <c r="O222" i="2" s="1"/>
  <c r="J222" i="2"/>
  <c r="I222" i="2"/>
  <c r="R221" i="2"/>
  <c r="M221" i="2"/>
  <c r="O221" i="2" s="1"/>
  <c r="J221" i="2"/>
  <c r="I221" i="2"/>
  <c r="R220" i="2"/>
  <c r="J220" i="2"/>
  <c r="M220" i="2" s="1"/>
  <c r="O220" i="2" s="1"/>
  <c r="I220" i="2"/>
  <c r="R219" i="2"/>
  <c r="J219" i="2"/>
  <c r="M219" i="2" s="1"/>
  <c r="O219" i="2" s="1"/>
  <c r="I219" i="2"/>
  <c r="R218" i="2"/>
  <c r="O218" i="2"/>
  <c r="M218" i="2"/>
  <c r="J218" i="2"/>
  <c r="I218" i="2"/>
  <c r="R217" i="2"/>
  <c r="M217" i="2"/>
  <c r="O217" i="2" s="1"/>
  <c r="J217" i="2"/>
  <c r="I217" i="2"/>
  <c r="R216" i="2"/>
  <c r="J216" i="2"/>
  <c r="M216" i="2" s="1"/>
  <c r="O216" i="2" s="1"/>
  <c r="I216" i="2"/>
  <c r="R215" i="2"/>
  <c r="J215" i="2"/>
  <c r="M215" i="2" s="1"/>
  <c r="O215" i="2" s="1"/>
  <c r="I215" i="2"/>
  <c r="R214" i="2"/>
  <c r="M214" i="2"/>
  <c r="O214" i="2" s="1"/>
  <c r="J214" i="2"/>
  <c r="I214" i="2"/>
  <c r="R213" i="2"/>
  <c r="M213" i="2"/>
  <c r="O213" i="2" s="1"/>
  <c r="J213" i="2"/>
  <c r="I213" i="2"/>
  <c r="R212" i="2"/>
  <c r="J212" i="2"/>
  <c r="M212" i="2" s="1"/>
  <c r="O212" i="2" s="1"/>
  <c r="I212" i="2"/>
  <c r="R211" i="2"/>
  <c r="J211" i="2"/>
  <c r="M211" i="2" s="1"/>
  <c r="O211" i="2" s="1"/>
  <c r="I211" i="2"/>
  <c r="R210" i="2"/>
  <c r="O210" i="2"/>
  <c r="M210" i="2"/>
  <c r="J210" i="2"/>
  <c r="I210" i="2"/>
  <c r="R209" i="2"/>
  <c r="M209" i="2"/>
  <c r="O209" i="2" s="1"/>
  <c r="J209" i="2"/>
  <c r="I209" i="2"/>
  <c r="R208" i="2"/>
  <c r="J208" i="2"/>
  <c r="M208" i="2" s="1"/>
  <c r="O208" i="2" s="1"/>
  <c r="I208" i="2"/>
  <c r="R207" i="2"/>
  <c r="J207" i="2"/>
  <c r="M207" i="2" s="1"/>
  <c r="O207" i="2" s="1"/>
  <c r="I207" i="2"/>
  <c r="R206" i="2"/>
  <c r="M206" i="2"/>
  <c r="O206" i="2" s="1"/>
  <c r="J206" i="2"/>
  <c r="I206" i="2"/>
  <c r="R205" i="2"/>
  <c r="M205" i="2"/>
  <c r="O205" i="2" s="1"/>
  <c r="J205" i="2"/>
  <c r="I205" i="2"/>
  <c r="R204" i="2"/>
  <c r="J204" i="2"/>
  <c r="M204" i="2" s="1"/>
  <c r="O204" i="2" s="1"/>
  <c r="I204" i="2"/>
  <c r="R203" i="2"/>
  <c r="J203" i="2"/>
  <c r="M203" i="2" s="1"/>
  <c r="O203" i="2" s="1"/>
  <c r="I203" i="2"/>
  <c r="R202" i="2"/>
  <c r="O202" i="2"/>
  <c r="M202" i="2"/>
  <c r="J202" i="2"/>
  <c r="I202" i="2"/>
  <c r="R201" i="2"/>
  <c r="M201" i="2"/>
  <c r="O201" i="2" s="1"/>
  <c r="J201" i="2"/>
  <c r="I201" i="2"/>
  <c r="R200" i="2"/>
  <c r="J200" i="2"/>
  <c r="M200" i="2" s="1"/>
  <c r="O200" i="2" s="1"/>
  <c r="I200" i="2"/>
  <c r="R199" i="2"/>
  <c r="J199" i="2"/>
  <c r="M199" i="2" s="1"/>
  <c r="O199" i="2" s="1"/>
  <c r="I199" i="2"/>
  <c r="R198" i="2"/>
  <c r="M198" i="2"/>
  <c r="O198" i="2" s="1"/>
  <c r="J198" i="2"/>
  <c r="I198" i="2"/>
  <c r="R197" i="2"/>
  <c r="M197" i="2"/>
  <c r="O197" i="2" s="1"/>
  <c r="J197" i="2"/>
  <c r="I197" i="2"/>
  <c r="R196" i="2"/>
  <c r="J196" i="2"/>
  <c r="M196" i="2" s="1"/>
  <c r="O196" i="2" s="1"/>
  <c r="I196" i="2"/>
  <c r="R195" i="2"/>
  <c r="J195" i="2"/>
  <c r="M195" i="2" s="1"/>
  <c r="O195" i="2" s="1"/>
  <c r="I195" i="2"/>
  <c r="R194" i="2"/>
  <c r="O194" i="2"/>
  <c r="M194" i="2"/>
  <c r="J194" i="2"/>
  <c r="I194" i="2"/>
  <c r="R193" i="2"/>
  <c r="M193" i="2"/>
  <c r="O193" i="2" s="1"/>
  <c r="J193" i="2"/>
  <c r="I193" i="2"/>
  <c r="R192" i="2"/>
  <c r="J192" i="2"/>
  <c r="M192" i="2" s="1"/>
  <c r="O192" i="2" s="1"/>
  <c r="I192" i="2"/>
  <c r="R191" i="2"/>
  <c r="J191" i="2"/>
  <c r="M191" i="2" s="1"/>
  <c r="O191" i="2" s="1"/>
  <c r="I191" i="2"/>
  <c r="R190" i="2"/>
  <c r="M190" i="2"/>
  <c r="O190" i="2" s="1"/>
  <c r="J190" i="2"/>
  <c r="I190" i="2"/>
  <c r="R189" i="2"/>
  <c r="M189" i="2"/>
  <c r="O189" i="2" s="1"/>
  <c r="J189" i="2"/>
  <c r="I189" i="2"/>
  <c r="R188" i="2"/>
  <c r="J188" i="2"/>
  <c r="M188" i="2" s="1"/>
  <c r="O188" i="2" s="1"/>
  <c r="I188" i="2"/>
  <c r="R187" i="2"/>
  <c r="J187" i="2"/>
  <c r="M187" i="2" s="1"/>
  <c r="O187" i="2" s="1"/>
  <c r="I187" i="2"/>
  <c r="R186" i="2"/>
  <c r="O186" i="2"/>
  <c r="M186" i="2"/>
  <c r="J186" i="2"/>
  <c r="I186" i="2"/>
  <c r="R185" i="2"/>
  <c r="M185" i="2"/>
  <c r="O185" i="2" s="1"/>
  <c r="J185" i="2"/>
  <c r="I185" i="2"/>
  <c r="R184" i="2"/>
  <c r="J184" i="2"/>
  <c r="M184" i="2" s="1"/>
  <c r="O184" i="2" s="1"/>
  <c r="I184" i="2"/>
  <c r="R183" i="2"/>
  <c r="J183" i="2"/>
  <c r="M183" i="2" s="1"/>
  <c r="O183" i="2" s="1"/>
  <c r="I183" i="2"/>
  <c r="R182" i="2"/>
  <c r="M182" i="2"/>
  <c r="O182" i="2" s="1"/>
  <c r="J182" i="2"/>
  <c r="I182" i="2"/>
  <c r="R181" i="2"/>
  <c r="M181" i="2"/>
  <c r="O181" i="2" s="1"/>
  <c r="J181" i="2"/>
  <c r="I181" i="2"/>
  <c r="R180" i="2"/>
  <c r="J180" i="2"/>
  <c r="M180" i="2" s="1"/>
  <c r="O180" i="2" s="1"/>
  <c r="I180" i="2"/>
  <c r="R179" i="2"/>
  <c r="J179" i="2"/>
  <c r="M179" i="2" s="1"/>
  <c r="O179" i="2" s="1"/>
  <c r="I179" i="2"/>
  <c r="R178" i="2"/>
  <c r="O178" i="2"/>
  <c r="M178" i="2"/>
  <c r="J178" i="2"/>
  <c r="I178" i="2"/>
  <c r="R177" i="2"/>
  <c r="M177" i="2"/>
  <c r="O177" i="2" s="1"/>
  <c r="J177" i="2"/>
  <c r="I177" i="2"/>
  <c r="R176" i="2"/>
  <c r="J176" i="2"/>
  <c r="M176" i="2" s="1"/>
  <c r="O176" i="2" s="1"/>
  <c r="I176" i="2"/>
  <c r="R175" i="2"/>
  <c r="J175" i="2"/>
  <c r="M175" i="2" s="1"/>
  <c r="O175" i="2" s="1"/>
  <c r="I175" i="2"/>
  <c r="R174" i="2"/>
  <c r="M174" i="2"/>
  <c r="O174" i="2" s="1"/>
  <c r="J174" i="2"/>
  <c r="I174" i="2"/>
  <c r="R173" i="2"/>
  <c r="M173" i="2"/>
  <c r="O173" i="2" s="1"/>
  <c r="J173" i="2"/>
  <c r="I173" i="2"/>
  <c r="R172" i="2"/>
  <c r="J172" i="2"/>
  <c r="M172" i="2" s="1"/>
  <c r="O172" i="2" s="1"/>
  <c r="I172" i="2"/>
  <c r="R171" i="2"/>
  <c r="J171" i="2"/>
  <c r="M171" i="2" s="1"/>
  <c r="O171" i="2" s="1"/>
  <c r="I171" i="2"/>
  <c r="R170" i="2"/>
  <c r="O170" i="2"/>
  <c r="M170" i="2"/>
  <c r="J170" i="2"/>
  <c r="I170" i="2"/>
  <c r="R169" i="2"/>
  <c r="M169" i="2"/>
  <c r="O169" i="2" s="1"/>
  <c r="J169" i="2"/>
  <c r="I169" i="2"/>
  <c r="R168" i="2"/>
  <c r="J168" i="2"/>
  <c r="M168" i="2" s="1"/>
  <c r="O168" i="2" s="1"/>
  <c r="I168" i="2"/>
  <c r="R167" i="2"/>
  <c r="J167" i="2"/>
  <c r="M167" i="2" s="1"/>
  <c r="O167" i="2" s="1"/>
  <c r="I167" i="2"/>
  <c r="R166" i="2"/>
  <c r="M166" i="2"/>
  <c r="O166" i="2" s="1"/>
  <c r="J166" i="2"/>
  <c r="I166" i="2"/>
  <c r="R165" i="2"/>
  <c r="M165" i="2"/>
  <c r="O165" i="2" s="1"/>
  <c r="J165" i="2"/>
  <c r="I165" i="2"/>
  <c r="R164" i="2"/>
  <c r="J164" i="2"/>
  <c r="M164" i="2" s="1"/>
  <c r="O164" i="2" s="1"/>
  <c r="I164" i="2"/>
  <c r="R163" i="2"/>
  <c r="J163" i="2"/>
  <c r="M163" i="2" s="1"/>
  <c r="O163" i="2" s="1"/>
  <c r="I163" i="2"/>
  <c r="R162" i="2"/>
  <c r="O162" i="2"/>
  <c r="M162" i="2"/>
  <c r="J162" i="2"/>
  <c r="I162" i="2"/>
  <c r="R161" i="2"/>
  <c r="M161" i="2"/>
  <c r="O161" i="2" s="1"/>
  <c r="J161" i="2"/>
  <c r="I161" i="2"/>
  <c r="R160" i="2"/>
  <c r="J160" i="2"/>
  <c r="M160" i="2" s="1"/>
  <c r="O160" i="2" s="1"/>
  <c r="I160" i="2"/>
  <c r="R159" i="2"/>
  <c r="J159" i="2"/>
  <c r="M159" i="2" s="1"/>
  <c r="O159" i="2" s="1"/>
  <c r="I159" i="2"/>
  <c r="R158" i="2"/>
  <c r="M158" i="2"/>
  <c r="O158" i="2" s="1"/>
  <c r="J158" i="2"/>
  <c r="I158" i="2"/>
  <c r="R157" i="2"/>
  <c r="M157" i="2"/>
  <c r="O157" i="2" s="1"/>
  <c r="J157" i="2"/>
  <c r="I157" i="2"/>
  <c r="R156" i="2"/>
  <c r="J156" i="2"/>
  <c r="M156" i="2" s="1"/>
  <c r="O156" i="2" s="1"/>
  <c r="I156" i="2"/>
  <c r="R155" i="2"/>
  <c r="J155" i="2"/>
  <c r="M155" i="2" s="1"/>
  <c r="O155" i="2" s="1"/>
  <c r="I155" i="2"/>
  <c r="R154" i="2"/>
  <c r="O154" i="2"/>
  <c r="M154" i="2"/>
  <c r="J154" i="2"/>
  <c r="I154" i="2"/>
  <c r="R153" i="2"/>
  <c r="M153" i="2"/>
  <c r="O153" i="2" s="1"/>
  <c r="J153" i="2"/>
  <c r="I153" i="2"/>
  <c r="R152" i="2"/>
  <c r="J152" i="2"/>
  <c r="M152" i="2" s="1"/>
  <c r="O152" i="2" s="1"/>
  <c r="I152" i="2"/>
  <c r="R151" i="2"/>
  <c r="J151" i="2"/>
  <c r="M151" i="2" s="1"/>
  <c r="O151" i="2" s="1"/>
  <c r="I151" i="2"/>
  <c r="R150" i="2"/>
  <c r="M150" i="2"/>
  <c r="O150" i="2" s="1"/>
  <c r="J150" i="2"/>
  <c r="I150" i="2"/>
  <c r="R149" i="2"/>
  <c r="M149" i="2"/>
  <c r="O149" i="2" s="1"/>
  <c r="J149" i="2"/>
  <c r="I149" i="2"/>
  <c r="R148" i="2"/>
  <c r="J148" i="2"/>
  <c r="M148" i="2" s="1"/>
  <c r="O148" i="2" s="1"/>
  <c r="I148" i="2"/>
  <c r="R147" i="2"/>
  <c r="J147" i="2"/>
  <c r="M147" i="2" s="1"/>
  <c r="O147" i="2" s="1"/>
  <c r="I147" i="2"/>
  <c r="R146" i="2"/>
  <c r="O146" i="2"/>
  <c r="M146" i="2"/>
  <c r="J146" i="2"/>
  <c r="I146" i="2"/>
  <c r="R145" i="2"/>
  <c r="M145" i="2"/>
  <c r="O145" i="2" s="1"/>
  <c r="J145" i="2"/>
  <c r="I145" i="2"/>
  <c r="R144" i="2"/>
  <c r="J144" i="2"/>
  <c r="M144" i="2" s="1"/>
  <c r="O144" i="2" s="1"/>
  <c r="I144" i="2"/>
  <c r="R143" i="2"/>
  <c r="J143" i="2"/>
  <c r="M143" i="2" s="1"/>
  <c r="O143" i="2" s="1"/>
  <c r="I143" i="2"/>
  <c r="R142" i="2"/>
  <c r="M142" i="2"/>
  <c r="O142" i="2" s="1"/>
  <c r="J142" i="2"/>
  <c r="I142" i="2"/>
  <c r="R141" i="2"/>
  <c r="M141" i="2"/>
  <c r="O141" i="2" s="1"/>
  <c r="J141" i="2"/>
  <c r="I141" i="2"/>
  <c r="R140" i="2"/>
  <c r="J140" i="2"/>
  <c r="M140" i="2" s="1"/>
  <c r="O140" i="2" s="1"/>
  <c r="I140" i="2"/>
  <c r="R139" i="2"/>
  <c r="J139" i="2"/>
  <c r="M139" i="2" s="1"/>
  <c r="O139" i="2" s="1"/>
  <c r="I139" i="2"/>
  <c r="R138" i="2"/>
  <c r="O138" i="2"/>
  <c r="M138" i="2"/>
  <c r="J138" i="2"/>
  <c r="I138" i="2"/>
  <c r="R137" i="2"/>
  <c r="M137" i="2"/>
  <c r="O137" i="2" s="1"/>
  <c r="J137" i="2"/>
  <c r="I137" i="2"/>
  <c r="R136" i="2"/>
  <c r="J136" i="2"/>
  <c r="M136" i="2" s="1"/>
  <c r="O136" i="2" s="1"/>
  <c r="I136" i="2"/>
  <c r="R135" i="2"/>
  <c r="J135" i="2"/>
  <c r="M135" i="2" s="1"/>
  <c r="O135" i="2" s="1"/>
  <c r="I135" i="2"/>
  <c r="R134" i="2"/>
  <c r="M134" i="2"/>
  <c r="O134" i="2" s="1"/>
  <c r="J134" i="2"/>
  <c r="I134" i="2"/>
  <c r="R133" i="2"/>
  <c r="M133" i="2"/>
  <c r="O133" i="2" s="1"/>
  <c r="J133" i="2"/>
  <c r="I133" i="2"/>
  <c r="R132" i="2"/>
  <c r="J132" i="2"/>
  <c r="M132" i="2" s="1"/>
  <c r="O132" i="2" s="1"/>
  <c r="I132" i="2"/>
  <c r="R131" i="2"/>
  <c r="J131" i="2"/>
  <c r="M131" i="2" s="1"/>
  <c r="O131" i="2" s="1"/>
  <c r="I131" i="2"/>
  <c r="R130" i="2"/>
  <c r="O130" i="2"/>
  <c r="M130" i="2"/>
  <c r="J130" i="2"/>
  <c r="I130" i="2"/>
  <c r="R129" i="2"/>
  <c r="M129" i="2"/>
  <c r="O129" i="2" s="1"/>
  <c r="J129" i="2"/>
  <c r="I129" i="2"/>
  <c r="R128" i="2"/>
  <c r="J128" i="2"/>
  <c r="M128" i="2" s="1"/>
  <c r="O128" i="2" s="1"/>
  <c r="I128" i="2"/>
  <c r="R127" i="2"/>
  <c r="J127" i="2"/>
  <c r="M127" i="2" s="1"/>
  <c r="O127" i="2" s="1"/>
  <c r="I127" i="2"/>
  <c r="R126" i="2"/>
  <c r="M126" i="2"/>
  <c r="O126" i="2" s="1"/>
  <c r="J126" i="2"/>
  <c r="I126" i="2"/>
  <c r="R125" i="2"/>
  <c r="M125" i="2"/>
  <c r="O125" i="2" s="1"/>
  <c r="J125" i="2"/>
  <c r="I125" i="2"/>
  <c r="R124" i="2"/>
  <c r="J124" i="2"/>
  <c r="M124" i="2" s="1"/>
  <c r="O124" i="2" s="1"/>
  <c r="I124" i="2"/>
  <c r="R123" i="2"/>
  <c r="J123" i="2"/>
  <c r="M123" i="2" s="1"/>
  <c r="O123" i="2" s="1"/>
  <c r="I123" i="2"/>
  <c r="R122" i="2"/>
  <c r="O122" i="2"/>
  <c r="M122" i="2"/>
  <c r="J122" i="2"/>
  <c r="I122" i="2"/>
  <c r="R121" i="2"/>
  <c r="M121" i="2"/>
  <c r="O121" i="2" s="1"/>
  <c r="J121" i="2"/>
  <c r="I121" i="2"/>
  <c r="R120" i="2"/>
  <c r="J120" i="2"/>
  <c r="M120" i="2" s="1"/>
  <c r="O120" i="2" s="1"/>
  <c r="I120" i="2"/>
  <c r="R119" i="2"/>
  <c r="J119" i="2"/>
  <c r="M119" i="2" s="1"/>
  <c r="O119" i="2" s="1"/>
  <c r="I119" i="2"/>
  <c r="R118" i="2"/>
  <c r="M118" i="2"/>
  <c r="O118" i="2" s="1"/>
  <c r="J118" i="2"/>
  <c r="I118" i="2"/>
  <c r="R117" i="2"/>
  <c r="M117" i="2"/>
  <c r="O117" i="2" s="1"/>
  <c r="J117" i="2"/>
  <c r="I117" i="2"/>
  <c r="R116" i="2"/>
  <c r="J116" i="2"/>
  <c r="M116" i="2" s="1"/>
  <c r="O116" i="2" s="1"/>
  <c r="I116" i="2"/>
  <c r="R115" i="2"/>
  <c r="J115" i="2"/>
  <c r="M115" i="2" s="1"/>
  <c r="O115" i="2" s="1"/>
  <c r="I115" i="2"/>
  <c r="R114" i="2"/>
  <c r="O114" i="2"/>
  <c r="M114" i="2"/>
  <c r="J114" i="2"/>
  <c r="I114" i="2"/>
  <c r="R113" i="2"/>
  <c r="M113" i="2"/>
  <c r="O113" i="2" s="1"/>
  <c r="J113" i="2"/>
  <c r="I113" i="2"/>
  <c r="R112" i="2"/>
  <c r="J112" i="2"/>
  <c r="M112" i="2" s="1"/>
  <c r="O112" i="2" s="1"/>
  <c r="I112" i="2"/>
  <c r="R111" i="2"/>
  <c r="J111" i="2"/>
  <c r="M111" i="2" s="1"/>
  <c r="O111" i="2" s="1"/>
  <c r="I111" i="2"/>
  <c r="R110" i="2"/>
  <c r="M110" i="2"/>
  <c r="O110" i="2" s="1"/>
  <c r="J110" i="2"/>
  <c r="I110" i="2"/>
  <c r="R109" i="2"/>
  <c r="M109" i="2"/>
  <c r="O109" i="2" s="1"/>
  <c r="J109" i="2"/>
  <c r="I109" i="2"/>
  <c r="R108" i="2"/>
  <c r="J108" i="2"/>
  <c r="M108" i="2" s="1"/>
  <c r="O108" i="2" s="1"/>
  <c r="I108" i="2"/>
  <c r="R107" i="2"/>
  <c r="J107" i="2"/>
  <c r="M107" i="2" s="1"/>
  <c r="O107" i="2" s="1"/>
  <c r="I107" i="2"/>
  <c r="R106" i="2"/>
  <c r="O106" i="2"/>
  <c r="M106" i="2"/>
  <c r="J106" i="2"/>
  <c r="I106" i="2"/>
  <c r="R105" i="2"/>
  <c r="M105" i="2"/>
  <c r="O105" i="2" s="1"/>
  <c r="J105" i="2"/>
  <c r="I105" i="2"/>
  <c r="R104" i="2"/>
  <c r="J104" i="2"/>
  <c r="M104" i="2" s="1"/>
  <c r="O104" i="2" s="1"/>
  <c r="I104" i="2"/>
  <c r="R103" i="2"/>
  <c r="J103" i="2"/>
  <c r="M103" i="2" s="1"/>
  <c r="O103" i="2" s="1"/>
  <c r="I103" i="2"/>
  <c r="R102" i="2"/>
  <c r="M102" i="2"/>
  <c r="O102" i="2" s="1"/>
  <c r="J102" i="2"/>
  <c r="I102" i="2"/>
  <c r="R101" i="2"/>
  <c r="M101" i="2"/>
  <c r="O101" i="2" s="1"/>
  <c r="J101" i="2"/>
  <c r="I101" i="2"/>
  <c r="R100" i="2"/>
  <c r="J100" i="2"/>
  <c r="M100" i="2" s="1"/>
  <c r="O100" i="2" s="1"/>
  <c r="I100" i="2"/>
  <c r="R99" i="2"/>
  <c r="J99" i="2"/>
  <c r="M99" i="2" s="1"/>
  <c r="O99" i="2" s="1"/>
  <c r="I99" i="2"/>
  <c r="R98" i="2"/>
  <c r="O98" i="2"/>
  <c r="M98" i="2"/>
  <c r="J98" i="2"/>
  <c r="I98" i="2"/>
  <c r="R97" i="2"/>
  <c r="M97" i="2"/>
  <c r="O97" i="2" s="1"/>
  <c r="J97" i="2"/>
  <c r="I97" i="2"/>
  <c r="R96" i="2"/>
  <c r="J96" i="2"/>
  <c r="M96" i="2" s="1"/>
  <c r="O96" i="2" s="1"/>
  <c r="I96" i="2"/>
  <c r="R95" i="2"/>
  <c r="J95" i="2"/>
  <c r="M95" i="2" s="1"/>
  <c r="O95" i="2" s="1"/>
  <c r="I95" i="2"/>
  <c r="R94" i="2"/>
  <c r="M94" i="2"/>
  <c r="O94" i="2" s="1"/>
  <c r="J94" i="2"/>
  <c r="I94" i="2"/>
  <c r="R93" i="2"/>
  <c r="M93" i="2"/>
  <c r="O93" i="2" s="1"/>
  <c r="J93" i="2"/>
  <c r="I93" i="2"/>
  <c r="R92" i="2"/>
  <c r="J92" i="2"/>
  <c r="M92" i="2" s="1"/>
  <c r="O92" i="2" s="1"/>
  <c r="I92" i="2"/>
  <c r="R91" i="2"/>
  <c r="J91" i="2"/>
  <c r="M91" i="2" s="1"/>
  <c r="O91" i="2" s="1"/>
  <c r="I91" i="2"/>
  <c r="R90" i="2"/>
  <c r="O90" i="2"/>
  <c r="M90" i="2"/>
  <c r="J90" i="2"/>
  <c r="I90" i="2"/>
  <c r="R89" i="2"/>
  <c r="M89" i="2"/>
  <c r="O89" i="2" s="1"/>
  <c r="J89" i="2"/>
  <c r="I89" i="2"/>
  <c r="R88" i="2"/>
  <c r="J88" i="2"/>
  <c r="M88" i="2" s="1"/>
  <c r="O88" i="2" s="1"/>
  <c r="I88" i="2"/>
  <c r="R87" i="2"/>
  <c r="J87" i="2"/>
  <c r="M87" i="2" s="1"/>
  <c r="O87" i="2" s="1"/>
  <c r="I87" i="2"/>
  <c r="R86" i="2"/>
  <c r="M86" i="2"/>
  <c r="O86" i="2" s="1"/>
  <c r="J86" i="2"/>
  <c r="I86" i="2"/>
  <c r="R85" i="2"/>
  <c r="M85" i="2"/>
  <c r="O85" i="2" s="1"/>
  <c r="J85" i="2"/>
  <c r="I85" i="2"/>
  <c r="R84" i="2"/>
  <c r="J84" i="2"/>
  <c r="M84" i="2" s="1"/>
  <c r="O84" i="2" s="1"/>
  <c r="I84" i="2"/>
  <c r="R83" i="2"/>
  <c r="J83" i="2"/>
  <c r="M83" i="2" s="1"/>
  <c r="O83" i="2" s="1"/>
  <c r="I83" i="2"/>
  <c r="R82" i="2"/>
  <c r="O82" i="2"/>
  <c r="M82" i="2"/>
  <c r="J82" i="2"/>
  <c r="I82" i="2"/>
  <c r="R81" i="2"/>
  <c r="M81" i="2"/>
  <c r="O81" i="2" s="1"/>
  <c r="J81" i="2"/>
  <c r="I81" i="2"/>
  <c r="R80" i="2"/>
  <c r="J80" i="2"/>
  <c r="M80" i="2" s="1"/>
  <c r="O80" i="2" s="1"/>
  <c r="I80" i="2"/>
  <c r="R79" i="2"/>
  <c r="J79" i="2"/>
  <c r="M79" i="2" s="1"/>
  <c r="O79" i="2" s="1"/>
  <c r="I79" i="2"/>
  <c r="R78" i="2"/>
  <c r="M78" i="2"/>
  <c r="O78" i="2" s="1"/>
  <c r="J78" i="2"/>
  <c r="I78" i="2"/>
  <c r="R77" i="2"/>
  <c r="M77" i="2"/>
  <c r="O77" i="2" s="1"/>
  <c r="J77" i="2"/>
  <c r="I77" i="2"/>
  <c r="R76" i="2"/>
  <c r="J76" i="2"/>
  <c r="M76" i="2" s="1"/>
  <c r="O76" i="2" s="1"/>
  <c r="I76" i="2"/>
  <c r="R75" i="2"/>
  <c r="J75" i="2"/>
  <c r="M75" i="2" s="1"/>
  <c r="O75" i="2" s="1"/>
  <c r="I75" i="2"/>
  <c r="R74" i="2"/>
  <c r="O74" i="2"/>
  <c r="M74" i="2"/>
  <c r="J74" i="2"/>
  <c r="I74" i="2"/>
  <c r="R73" i="2"/>
  <c r="M73" i="2"/>
  <c r="O73" i="2" s="1"/>
  <c r="J73" i="2"/>
  <c r="I73" i="2"/>
  <c r="R72" i="2"/>
  <c r="J72" i="2"/>
  <c r="M72" i="2" s="1"/>
  <c r="O72" i="2" s="1"/>
  <c r="I72" i="2"/>
  <c r="R71" i="2"/>
  <c r="J71" i="2"/>
  <c r="M71" i="2" s="1"/>
  <c r="O71" i="2" s="1"/>
  <c r="I71" i="2"/>
  <c r="R70" i="2"/>
  <c r="M70" i="2"/>
  <c r="O70" i="2" s="1"/>
  <c r="J70" i="2"/>
  <c r="I70" i="2"/>
  <c r="R69" i="2"/>
  <c r="M69" i="2"/>
  <c r="O69" i="2" s="1"/>
  <c r="J69" i="2"/>
  <c r="I69" i="2"/>
  <c r="R68" i="2"/>
  <c r="J68" i="2"/>
  <c r="M68" i="2" s="1"/>
  <c r="O68" i="2" s="1"/>
  <c r="I68" i="2"/>
  <c r="R67" i="2"/>
  <c r="J67" i="2"/>
  <c r="M67" i="2" s="1"/>
  <c r="O67" i="2" s="1"/>
  <c r="I67" i="2"/>
  <c r="R66" i="2"/>
  <c r="O66" i="2"/>
  <c r="M66" i="2"/>
  <c r="J66" i="2"/>
  <c r="I66" i="2"/>
  <c r="R65" i="2"/>
  <c r="M65" i="2"/>
  <c r="O65" i="2" s="1"/>
  <c r="J65" i="2"/>
  <c r="I65" i="2"/>
  <c r="R64" i="2"/>
  <c r="J64" i="2"/>
  <c r="M64" i="2" s="1"/>
  <c r="O64" i="2" s="1"/>
  <c r="I64" i="2"/>
  <c r="R63" i="2"/>
  <c r="J63" i="2"/>
  <c r="M63" i="2" s="1"/>
  <c r="O63" i="2" s="1"/>
  <c r="I63" i="2"/>
  <c r="R62" i="2"/>
  <c r="M62" i="2"/>
  <c r="O62" i="2" s="1"/>
  <c r="J62" i="2"/>
  <c r="I62" i="2"/>
  <c r="R61" i="2"/>
  <c r="M61" i="2"/>
  <c r="O61" i="2" s="1"/>
  <c r="J61" i="2"/>
  <c r="I61" i="2"/>
  <c r="R60" i="2"/>
  <c r="J60" i="2"/>
  <c r="M60" i="2" s="1"/>
  <c r="O60" i="2" s="1"/>
  <c r="I60" i="2"/>
  <c r="R59" i="2"/>
  <c r="J59" i="2"/>
  <c r="M59" i="2" s="1"/>
  <c r="O59" i="2" s="1"/>
  <c r="I59" i="2"/>
  <c r="R58" i="2"/>
  <c r="O58" i="2"/>
  <c r="M58" i="2"/>
  <c r="J58" i="2"/>
  <c r="I58" i="2"/>
  <c r="R57" i="2"/>
  <c r="M57" i="2"/>
  <c r="O57" i="2" s="1"/>
  <c r="J57" i="2"/>
  <c r="I57" i="2"/>
  <c r="R56" i="2"/>
  <c r="J56" i="2"/>
  <c r="M56" i="2" s="1"/>
  <c r="O56" i="2" s="1"/>
  <c r="I56" i="2"/>
  <c r="R55" i="2"/>
  <c r="J55" i="2"/>
  <c r="M55" i="2" s="1"/>
  <c r="O55" i="2" s="1"/>
  <c r="I55" i="2"/>
  <c r="R54" i="2"/>
  <c r="M54" i="2"/>
  <c r="O54" i="2" s="1"/>
  <c r="J54" i="2"/>
  <c r="I54" i="2"/>
  <c r="R53" i="2"/>
  <c r="M53" i="2"/>
  <c r="O53" i="2" s="1"/>
  <c r="J53" i="2"/>
  <c r="I53" i="2"/>
  <c r="R52" i="2"/>
  <c r="J52" i="2"/>
  <c r="M52" i="2" s="1"/>
  <c r="O52" i="2" s="1"/>
  <c r="I52" i="2"/>
  <c r="R51" i="2"/>
  <c r="J51" i="2"/>
  <c r="M51" i="2" s="1"/>
  <c r="O51" i="2" s="1"/>
  <c r="I51" i="2"/>
  <c r="R50" i="2"/>
  <c r="O50" i="2"/>
  <c r="M50" i="2"/>
  <c r="J50" i="2"/>
  <c r="I50" i="2"/>
  <c r="R49" i="2"/>
  <c r="M49" i="2"/>
  <c r="O49" i="2" s="1"/>
  <c r="J49" i="2"/>
  <c r="I49" i="2"/>
  <c r="R48" i="2"/>
  <c r="J48" i="2"/>
  <c r="M48" i="2" s="1"/>
  <c r="O48" i="2" s="1"/>
  <c r="I48" i="2"/>
  <c r="R47" i="2"/>
  <c r="J47" i="2"/>
  <c r="M47" i="2" s="1"/>
  <c r="O47" i="2" s="1"/>
  <c r="I47" i="2"/>
  <c r="R46" i="2"/>
  <c r="M46" i="2"/>
  <c r="O46" i="2" s="1"/>
  <c r="J46" i="2"/>
  <c r="I46" i="2"/>
  <c r="R45" i="2"/>
  <c r="M45" i="2"/>
  <c r="O45" i="2" s="1"/>
  <c r="J45" i="2"/>
  <c r="I45" i="2"/>
  <c r="R44" i="2"/>
  <c r="J44" i="2"/>
  <c r="M44" i="2" s="1"/>
  <c r="O44" i="2" s="1"/>
  <c r="I44" i="2"/>
  <c r="R43" i="2"/>
  <c r="J43" i="2"/>
  <c r="M43" i="2" s="1"/>
  <c r="O43" i="2" s="1"/>
  <c r="I43" i="2"/>
  <c r="R42" i="2"/>
  <c r="O42" i="2"/>
  <c r="M42" i="2"/>
  <c r="J42" i="2"/>
  <c r="I42" i="2"/>
  <c r="R41" i="2"/>
  <c r="M41" i="2"/>
  <c r="O41" i="2" s="1"/>
  <c r="J41" i="2"/>
  <c r="I41" i="2"/>
  <c r="R40" i="2"/>
  <c r="J40" i="2"/>
  <c r="M40" i="2" s="1"/>
  <c r="O40" i="2" s="1"/>
  <c r="I40" i="2"/>
  <c r="R39" i="2"/>
  <c r="J39" i="2"/>
  <c r="M39" i="2" s="1"/>
  <c r="O39" i="2" s="1"/>
  <c r="I39" i="2"/>
  <c r="R38" i="2"/>
  <c r="J38" i="2"/>
  <c r="M38" i="2" s="1"/>
  <c r="O38" i="2" s="1"/>
  <c r="I38" i="2"/>
  <c r="R37" i="2"/>
  <c r="I37" i="2"/>
  <c r="J37" i="2" s="1"/>
  <c r="M37" i="2" s="1"/>
  <c r="O37" i="2" s="1"/>
  <c r="R36" i="2"/>
  <c r="J36" i="2"/>
  <c r="M36" i="2" s="1"/>
  <c r="O36" i="2" s="1"/>
  <c r="I36" i="2"/>
  <c r="R35" i="2"/>
  <c r="I35" i="2"/>
  <c r="J35" i="2" s="1"/>
  <c r="M35" i="2" s="1"/>
  <c r="O35" i="2" s="1"/>
  <c r="R34" i="2"/>
  <c r="I34" i="2"/>
  <c r="J34" i="2" s="1"/>
  <c r="M34" i="2" s="1"/>
  <c r="O34" i="2" s="1"/>
  <c r="R33" i="2"/>
  <c r="I33" i="2"/>
  <c r="J33" i="2" s="1"/>
  <c r="M33" i="2" s="1"/>
  <c r="O33" i="2" s="1"/>
  <c r="R32" i="2"/>
  <c r="J32" i="2"/>
  <c r="M32" i="2" s="1"/>
  <c r="I32" i="2"/>
  <c r="R31" i="2"/>
  <c r="J31" i="2"/>
  <c r="M31" i="2" s="1"/>
  <c r="O31" i="2" s="1"/>
  <c r="I31" i="2"/>
  <c r="R30" i="2"/>
  <c r="J30" i="2"/>
  <c r="M30" i="2" s="1"/>
  <c r="O30" i="2" s="1"/>
  <c r="I30" i="2"/>
  <c r="R29" i="2"/>
  <c r="I29" i="2"/>
  <c r="J29" i="2" s="1"/>
  <c r="M29" i="2" s="1"/>
  <c r="O29" i="2" s="1"/>
  <c r="R28" i="2"/>
  <c r="J28" i="2"/>
  <c r="M28" i="2" s="1"/>
  <c r="O28" i="2" s="1"/>
  <c r="I28" i="2"/>
  <c r="R27" i="2"/>
  <c r="I27" i="2"/>
  <c r="J27" i="2" s="1"/>
  <c r="M27" i="2" s="1"/>
  <c r="R26" i="2"/>
  <c r="I26" i="2"/>
  <c r="J26" i="2" s="1"/>
  <c r="M26" i="2" s="1"/>
  <c r="O26" i="2" s="1"/>
  <c r="R25" i="2"/>
  <c r="I25" i="2"/>
  <c r="J25" i="2" s="1"/>
  <c r="M25" i="2" s="1"/>
  <c r="O25" i="2" s="1"/>
  <c r="R24" i="2"/>
  <c r="J24" i="2"/>
  <c r="M24" i="2" s="1"/>
  <c r="O24" i="2" s="1"/>
  <c r="I24" i="2"/>
  <c r="R23" i="2"/>
  <c r="J23" i="2"/>
  <c r="M23" i="2" s="1"/>
  <c r="I23" i="2"/>
  <c r="R22" i="2"/>
  <c r="M22" i="2"/>
  <c r="O22" i="2" s="1"/>
  <c r="J22" i="2"/>
  <c r="I22" i="2"/>
  <c r="R21" i="2"/>
  <c r="I21" i="2"/>
  <c r="J21" i="2" s="1"/>
  <c r="M21" i="2" s="1"/>
  <c r="O21" i="2" s="1"/>
  <c r="R20" i="2"/>
  <c r="J20" i="2"/>
  <c r="M20" i="2" s="1"/>
  <c r="O20" i="2" s="1"/>
  <c r="I20" i="2"/>
  <c r="R19" i="2"/>
  <c r="I19" i="2"/>
  <c r="J19" i="2" s="1"/>
  <c r="M19" i="2" s="1"/>
  <c r="R18" i="2"/>
  <c r="I18" i="2"/>
  <c r="J18" i="2" s="1"/>
  <c r="M18" i="2" s="1"/>
  <c r="O18" i="2" s="1"/>
  <c r="R17" i="2"/>
  <c r="I17" i="2"/>
  <c r="J17" i="2" s="1"/>
  <c r="M17" i="2" s="1"/>
  <c r="O17" i="2" s="1"/>
  <c r="R16" i="2"/>
  <c r="J16" i="2"/>
  <c r="M16" i="2" s="1"/>
  <c r="O16" i="2" s="1"/>
  <c r="I16" i="2"/>
  <c r="R15" i="2"/>
  <c r="J15" i="2"/>
  <c r="M15" i="2" s="1"/>
  <c r="O15" i="2" s="1"/>
  <c r="I15" i="2"/>
  <c r="R14" i="2"/>
  <c r="J14" i="2"/>
  <c r="M14" i="2" s="1"/>
  <c r="O14" i="2" s="1"/>
  <c r="I14" i="2"/>
  <c r="R13" i="2"/>
  <c r="I13" i="2"/>
  <c r="J13" i="2" s="1"/>
  <c r="M13" i="2" s="1"/>
  <c r="R12" i="2"/>
  <c r="J12" i="2"/>
  <c r="M12" i="2" s="1"/>
  <c r="O12" i="2" s="1"/>
  <c r="I12" i="2"/>
  <c r="R11" i="2"/>
  <c r="I11" i="2"/>
  <c r="J11" i="2" s="1"/>
  <c r="M11" i="2" s="1"/>
  <c r="R10" i="2"/>
  <c r="I10" i="2"/>
  <c r="J10" i="2" s="1"/>
  <c r="M10" i="2" s="1"/>
  <c r="O10" i="2" s="1"/>
  <c r="R9" i="2"/>
  <c r="I9" i="2"/>
  <c r="J9" i="2" s="1"/>
  <c r="M9" i="2" s="1"/>
  <c r="R8" i="2"/>
  <c r="J8" i="2"/>
  <c r="M8" i="2" s="1"/>
  <c r="O8" i="2" s="1"/>
  <c r="I8" i="2"/>
  <c r="R7" i="2"/>
  <c r="J7" i="2"/>
  <c r="M7" i="2" s="1"/>
  <c r="O7" i="2" s="1"/>
  <c r="I7" i="2"/>
  <c r="R6" i="2"/>
  <c r="M6" i="2"/>
  <c r="O6" i="2" s="1"/>
  <c r="J6" i="2"/>
  <c r="I6" i="2"/>
  <c r="R5" i="2"/>
  <c r="I5" i="2"/>
  <c r="J5" i="2" s="1"/>
  <c r="M5" i="2" s="1"/>
  <c r="O5" i="2" s="1"/>
  <c r="R4" i="2"/>
  <c r="J4" i="2"/>
  <c r="M4" i="2" s="1"/>
  <c r="O4" i="2" s="1"/>
  <c r="I4" i="2"/>
  <c r="R3" i="2"/>
  <c r="I3" i="2"/>
  <c r="J3" i="2" s="1"/>
  <c r="M3" i="2" s="1"/>
  <c r="O3" i="2" s="1"/>
  <c r="R2" i="2"/>
  <c r="I2" i="2"/>
  <c r="J2" i="2" s="1"/>
  <c r="M2" i="2" s="1"/>
  <c r="B12" i="1" l="1"/>
  <c r="O11" i="2"/>
  <c r="O9" i="2"/>
  <c r="B26" i="1"/>
  <c r="F10" i="1"/>
  <c r="O13" i="2"/>
  <c r="B15" i="1"/>
  <c r="O27" i="2"/>
  <c r="O23" i="2"/>
  <c r="B14" i="1"/>
  <c r="F11" i="1"/>
  <c r="B25" i="1"/>
  <c r="O2" i="2"/>
  <c r="B11" i="1"/>
  <c r="O32" i="2"/>
  <c r="B16" i="1"/>
  <c r="B13" i="1"/>
  <c r="O19" i="2"/>
  <c r="B27" i="1"/>
  <c r="B17" i="1" l="1"/>
  <c r="F13" i="1"/>
  <c r="F12" i="1"/>
  <c r="B23" i="1" s="1"/>
  <c r="C27" i="1" l="1"/>
  <c r="C13" i="1"/>
  <c r="C26" i="1"/>
  <c r="C25" i="1"/>
  <c r="B21" i="1"/>
  <c r="C16" i="1"/>
  <c r="B22" i="1"/>
  <c r="C15" i="1"/>
  <c r="C14" i="1"/>
  <c r="C12" i="1"/>
  <c r="C11" i="1"/>
</calcChain>
</file>

<file path=xl/sharedStrings.xml><?xml version="1.0" encoding="utf-8"?>
<sst xmlns="http://schemas.openxmlformats.org/spreadsheetml/2006/main" count="240" uniqueCount="188">
  <si>
    <t>IT Budget Dashboard 2026/27</t>
  </si>
  <si>
    <t>Company Name:</t>
  </si>
  <si>
    <t>Financial Year:</t>
  </si>
  <si>
    <t>2026/27</t>
  </si>
  <si>
    <t>Number of Employees:</t>
  </si>
  <si>
    <t>Annual Revenue (£):</t>
  </si>
  <si>
    <t>Budget Summary</t>
  </si>
  <si>
    <t>Category</t>
  </si>
  <si>
    <t>Budgeted</t>
  </si>
  <si>
    <t>% of Total</t>
  </si>
  <si>
    <t>UK Benchmark</t>
  </si>
  <si>
    <t>Cybersecurity</t>
  </si>
  <si>
    <t>12-15%</t>
  </si>
  <si>
    <t>Cloud &amp; Infrastructure</t>
  </si>
  <si>
    <t>25-35%</t>
  </si>
  <si>
    <t>AI &amp; Automation</t>
  </si>
  <si>
    <t>5-15%</t>
  </si>
  <si>
    <t>Productivity &amp; Collaboration</t>
  </si>
  <si>
    <t>10-15%</t>
  </si>
  <si>
    <t>Personnel &amp; Support</t>
  </si>
  <si>
    <t>20-30%</t>
  </si>
  <si>
    <t>Compliance &amp; Governance</t>
  </si>
  <si>
    <t>5-10%</t>
  </si>
  <si>
    <t>TOTAL</t>
  </si>
  <si>
    <t>-</t>
  </si>
  <si>
    <t>Metric</t>
  </si>
  <si>
    <t>Value</t>
  </si>
  <si>
    <t>Status</t>
  </si>
  <si>
    <t>Per Employee Spend</t>
  </si>
  <si>
    <t>IT as % of Revenue</t>
  </si>
  <si>
    <t>CapEx/OpEx Split</t>
  </si>
  <si>
    <t>Priority Level</t>
  </si>
  <si>
    <t>Amount</t>
  </si>
  <si>
    <t>%</t>
  </si>
  <si>
    <t>Priority 1</t>
  </si>
  <si>
    <t>Priority 2</t>
  </si>
  <si>
    <t>Priority 3</t>
  </si>
  <si>
    <t>ID</t>
  </si>
  <si>
    <t>Line Item</t>
  </si>
  <si>
    <t>Supplier/Vendor</t>
  </si>
  <si>
    <t>Priority</t>
  </si>
  <si>
    <t>Type</t>
  </si>
  <si>
    <t>Currency</t>
  </si>
  <si>
    <t>Unit Cost (Original)</t>
  </si>
  <si>
    <t>Exchange Rate</t>
  </si>
  <si>
    <t>Unit Cost (£)</t>
  </si>
  <si>
    <t>Quantity</t>
  </si>
  <si>
    <t>Frequency</t>
  </si>
  <si>
    <t>Annual Cost (£)</t>
  </si>
  <si>
    <t>VAT Rate</t>
  </si>
  <si>
    <t>Annual Cost Inc VAT</t>
  </si>
  <si>
    <t>Contract Start</t>
  </si>
  <si>
    <t>Contract End</t>
  </si>
  <si>
    <t>Renewal Alert</t>
  </si>
  <si>
    <t>Notes</t>
  </si>
  <si>
    <t>Typical UK Range</t>
  </si>
  <si>
    <t>1</t>
  </si>
  <si>
    <t>OpEx</t>
  </si>
  <si>
    <t>GBP</t>
  </si>
  <si>
    <t>Annually</t>
  </si>
  <si>
    <t>20%</t>
  </si>
  <si>
    <t>USD</t>
  </si>
  <si>
    <t>0%</t>
  </si>
  <si>
    <t>One-off</t>
  </si>
  <si>
    <t>Monthly</t>
  </si>
  <si>
    <t>2</t>
  </si>
  <si>
    <t>CapEx</t>
  </si>
  <si>
    <t>3</t>
  </si>
  <si>
    <t>Contingency</t>
  </si>
  <si>
    <t>Annual Budget (Ex VAT)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</si>
  <si>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</si>
  <si>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</si>
  <si>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</si>
  <si>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</si>
  <si>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</si>
  <si>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</si>
  <si>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</si>
  <si>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</si>
  <si>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</si>
  <si>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</si>
  <si>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</si>
  <si>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</si>
  <si>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Q1 Total</t>
  </si>
  <si>
    <t>Q2 Total</t>
  </si>
  <si>
    <t>Q3 Total</t>
  </si>
  <si>
    <t>Q4 Total</t>
  </si>
  <si>
    <t>YTD Actual</t>
  </si>
  <si>
    <t>Full Year Forecast</t>
  </si>
  <si>
    <t>Variance (Budget - Forecast)</t>
  </si>
  <si>
    <t>Variance %</t>
  </si>
  <si>
    <t>UK Benchmarks &amp; Reference</t>
  </si>
  <si>
    <t>Industry Benchmarks (% of Revenue)</t>
  </si>
  <si>
    <t>Industry</t>
  </si>
  <si>
    <t>Typical IT Spend</t>
  </si>
  <si>
    <t>Source</t>
  </si>
  <si>
    <t>Financial Services</t>
  </si>
  <si>
    <t>8-11%</t>
  </si>
  <si>
    <t>Start-Tech 2025</t>
  </si>
  <si>
    <t>Technology / Professional Services</t>
  </si>
  <si>
    <t>5-7%</t>
  </si>
  <si>
    <t>Retail / Consumer</t>
  </si>
  <si>
    <t>3-5%</t>
  </si>
  <si>
    <t>Manufacturing / Construction</t>
  </si>
  <si>
    <t>2-3%</t>
  </si>
  <si>
    <t>UK SME General Guideline</t>
  </si>
  <si>
    <t>3-6%</t>
  </si>
  <si>
    <t>Multiple sources</t>
  </si>
  <si>
    <t>Per Employee Benchmarks</t>
  </si>
  <si>
    <t>Business Size</t>
  </si>
  <si>
    <t>Typical IT Spend/Employee</t>
  </si>
  <si>
    <t>Global Average</t>
  </si>
  <si>
    <t>~£2,000-£2,650</t>
  </si>
  <si>
    <t>Binary Blue 2024</t>
  </si>
  <si>
    <t>UK SME Typical</t>
  </si>
  <si>
    <t>~£2,500</t>
  </si>
  <si>
    <t>Various sources</t>
  </si>
  <si>
    <t>Micro (1-10)</t>
  </si>
  <si>
    <t>£1,500-£3,000</t>
  </si>
  <si>
    <t>Higher % due to fixed costs</t>
  </si>
  <si>
    <t>Small (11-50)</t>
  </si>
  <si>
    <t>£2,000-£3,500</t>
  </si>
  <si>
    <t>Growing infrastructure needs</t>
  </si>
  <si>
    <t>Medium (51-250)</t>
  </si>
  <si>
    <t>£2,500-£4,000</t>
  </si>
  <si>
    <t>Complex systems, compliance</t>
  </si>
  <si>
    <t>Recommended Category Allocations</t>
  </si>
  <si>
    <t>% of IT Budget</t>
  </si>
  <si>
    <t>Priority Focus</t>
  </si>
  <si>
    <t>12-25%</t>
  </si>
  <si>
    <t>Cloud/Infrastructure</t>
  </si>
  <si>
    <t>Priority 1-2</t>
  </si>
  <si>
    <t>AI/Automation</t>
  </si>
  <si>
    <t>Priority 2-3</t>
  </si>
  <si>
    <t>Productivity/Collaboration</t>
  </si>
  <si>
    <t>Personnel/Support</t>
  </si>
  <si>
    <t>Compliance/Governance</t>
  </si>
  <si>
    <t>Exchange Rates</t>
  </si>
  <si>
    <t>Currency to GBP</t>
  </si>
  <si>
    <t>Currency Pair</t>
  </si>
  <si>
    <t>Rate</t>
  </si>
  <si>
    <t>Last Updated</t>
  </si>
  <si>
    <t>GBP/USD</t>
  </si>
  <si>
    <t>Conservative estimate</t>
  </si>
  <si>
    <t>RateToGBP</t>
  </si>
  <si>
    <t>GBP/EUR</t>
  </si>
  <si>
    <t>EUR</t>
  </si>
  <si>
    <t>Tax &amp; Employment Rates (2025/26)</t>
  </si>
  <si>
    <t>Employer NIC Rate</t>
  </si>
  <si>
    <t>15%</t>
  </si>
  <si>
    <t>From April 2025</t>
  </si>
  <si>
    <t>Employer NIC Threshold</t>
  </si>
  <si>
    <t>£5,000</t>
  </si>
  <si>
    <t>Annual</t>
  </si>
  <si>
    <t>Minimum Pension Contribution</t>
  </si>
  <si>
    <t>3%</t>
  </si>
  <si>
    <t>Employer minimum</t>
  </si>
  <si>
    <t>VAT Standard Rate</t>
  </si>
  <si>
    <t>Corporation Tax (Small Profits)</t>
  </si>
  <si>
    <t>19%</t>
  </si>
  <si>
    <t>Profits &lt; £50k</t>
  </si>
  <si>
    <t>Corporation Tax (Main Rate)</t>
  </si>
  <si>
    <t>25%</t>
  </si>
  <si>
    <t>Profits &gt; £250k</t>
  </si>
  <si>
    <t>Personnel Cost Calculator</t>
  </si>
  <si>
    <t>Input</t>
  </si>
  <si>
    <t>Base Salary</t>
  </si>
  <si>
    <t>Employer NIC</t>
  </si>
  <si>
    <t>Employer Pension (3%)</t>
  </si>
  <si>
    <t>Fully Loaded Cost</t>
  </si>
  <si>
    <t>Frequency Multipliers</t>
  </si>
  <si>
    <t>Multiplier</t>
  </si>
  <si>
    <t>Per year</t>
  </si>
  <si>
    <t>Quarterly</t>
  </si>
  <si>
    <t>Single payment</t>
  </si>
  <si>
    <t>Scenario Planning</t>
  </si>
  <si>
    <t>Scenario</t>
  </si>
  <si>
    <t>Exchange Rate Adjustment</t>
  </si>
  <si>
    <t>Base Case</t>
  </si>
  <si>
    <t>1.0</t>
  </si>
  <si>
    <t>Current assumptions</t>
  </si>
  <si>
    <t>Pessimistic</t>
  </si>
  <si>
    <t>0.9</t>
  </si>
  <si>
    <t>+11% on USD costs</t>
  </si>
  <si>
    <t>Optimistic</t>
  </si>
  <si>
    <t>1.1</t>
  </si>
  <si>
    <t>-9% on USD costs</t>
  </si>
  <si>
    <t>Validation Lists</t>
  </si>
  <si>
    <t>VATRate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</si>
</sst>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"/>
    <numFmt numFmtId="165" formatCode="\£#,##0.0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color rgb="FFFFFFFF"/>
      <name val="Calibri"/>
    </font>
    <font>
      <sz val="11"/>
      <color rgb="FF0000FF"/>
      <name val="Calibri"/>
    </font>
    <font>
      <b/>
      <sz val="14"/>
      <name val="Calibri"/>
    </font>
    <font>
      <b/>
      <sz val="16"/>
      <name val="Calibri"/>
    </font>
    <font>
      <sz val="11"/>
      <color rgb="FF0000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FFFFC0"/>
        <bgColor rgb="FFFFFFC0"/>
      </patternFill>
    </fill>
    <fill>
      <patternFill patternType="solid">
        <fgColor rgb="FFE0E0E0"/>
        <bgColor rgb="FFE0E0E0"/>
      </patternFill>
    </fill>
    <fill>
      <patternFill patternType="solid">
        <fgColor rgb="FFD6EAF8"/>
        <bgColor rgb="FFD6EAF8"/>
      </patternFill>
    </fill>
    <fill>
      <patternFill patternType="solid">
        <fgColor rgb="FFFFFFC0"/>
        <bgColor rgb="FFFFFF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/>
    <xf numFmtId="0" fontId="1" fillId="0" borderId="0" xfId="0" applyFont="1"/>
    <xf numFmtId="0" fontId="3" fillId="3" borderId="0" xfId="0" applyFont="1" applyFill="1"/>
    <xf numFmtId="164" fontId="3" fillId="3" borderId="0" xfId="0" applyNumberFormat="1" applyFont="1" applyFill="1"/>
    <xf numFmtId="0" fontId="4" fillId="0" borderId="0" xfId="0" applyFont="1"/>
    <xf numFmtId="0" fontId="2" fillId="2" borderId="0" xfId="0" applyFont="1" applyFill="1"/>
    <xf numFmtId="165" fontId="0" fillId="0" borderId="0" xfId="0" applyNumberFormat="1"/>
    <xf numFmtId="9" fontId="0" fillId="0" borderId="0" xfId="0" applyNumberFormat="1"/>
    <xf numFmtId="0" fontId="1" fillId="5" borderId="0" xfId="0" applyFont="1" applyFill="1"/>
    <xf numFmtId="164" fontId="1" fillId="5" borderId="0" xfId="0" applyNumberFormat="1" applyFont="1" applyFill="1"/>
    <xf numFmtId="9" fontId="0" fillId="5" borderId="0" xfId="0" applyNumberFormat="1" applyFill="1"/>
    <xf numFmtId="164" fontId="0" fillId="0" borderId="0" xfId="0" applyNumberFormat="1"/>
    <xf numFmtId="0" fontId="0" fillId="3" borderId="0" xfId="0" applyFill="1" applyProtection="1">
      <protection locked="0"/>
    </xf>
    <xf numFmtId="0" fontId="3" fillId="3" borderId="0" xfId="0" applyFont="1" applyFill="1" applyProtection="1">
      <protection locked="0"/>
    </xf>
    <xf numFmtId="165" fontId="3" fillId="3" borderId="0" xfId="0" applyNumberFormat="1" applyFont="1" applyFill="1" applyProtection="1">
      <protection locked="0"/>
    </xf>
    <xf numFmtId="0" fontId="0" fillId="4" borderId="0" xfId="0" applyFill="1"/>
    <xf numFmtId="165" fontId="0" fillId="4" borderId="0" xfId="0" applyNumberFormat="1" applyFill="1"/>
    <xf numFmtId="14" fontId="3" fillId="3" borderId="0" xfId="0" applyNumberFormat="1" applyFont="1" applyFill="1" applyProtection="1">
      <protection locked="0"/>
    </xf>
    <xf numFmtId="14" fontId="0" fillId="0" borderId="0" xfId="0" applyNumberFormat="1"/>
    <xf numFmtId="0" fontId="2" fillId="2" borderId="0" xfId="0" applyFont="1" applyFill="1" applyAlignment="1">
      <alignment wrapText="1"/>
    </xf>
    <xf numFmtId="0" fontId="3" fillId="3" borderId="0" xfId="0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5" fontId="6" fillId="6" borderId="0" xfId="0" applyNumberFormat="1" applyFont="1" applyFill="1" applyAlignment="1" applyProtection="1">
      <alignment horizontal="right"/>
      <protection locked="0"/>
    </xf>
    <xf numFmtId="0" fontId="4" fillId="0" borderId="0" xfId="0" applyFont="1" applyAlignment="1">
      <alignment wrapText="1"/>
    </xf>
    <xf numFmtId="0" fontId="0" fillId="0" borderId="0" xfId="0"/>
  </cellXfs>
  <cellStyles count="1">
    <cellStyle name="Normal" xfId="0" builtinId="0"/>
  </cellStyles>
  <dxfs count="7"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Budget by Category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dLbls>
            <c:spPr>
              <a:noFill/>
              <a:ln>
                <a:noFill/>
                <a:prstDash val="solid"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Dashboard!$A$11:$A$16</c:f>
              <c:strCache>
                <c:ptCount val="6"/>
                <c:pt idx="0">
                  <c:v>Cybersecurity</c:v>
                </c:pt>
                <c:pt idx="1">
                  <c:v>Cloud &amp; Infrastructure</c:v>
                </c:pt>
                <c:pt idx="2">
                  <c:v>AI &amp; Automation</c:v>
                </c:pt>
                <c:pt idx="3">
                  <c:v>Productivity &amp; Collaboration</c:v>
                </c:pt>
                <c:pt idx="4">
                  <c:v>Personnel &amp; Support</c:v>
                </c:pt>
                <c:pt idx="5">
                  <c:v>Compliance &amp; Governance</c:v>
                </c:pt>
              </c:strCache>
            </c:strRef>
          </c:cat>
          <c:val>
            <c:numRef>
              <c:f>Dashboard!$B$11:$B$16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E-4F07-BFB4-6885E21FEB4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Priority Breakdown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  <a:prstDash val="solid"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Dashboard!$A$25:$A$27</c:f>
              <c:strCache>
                <c:ptCount val="3"/>
                <c:pt idx="0">
                  <c:v>Priority 1</c:v>
                </c:pt>
                <c:pt idx="1">
                  <c:v>Priority 2</c:v>
                </c:pt>
                <c:pt idx="2">
                  <c:v>Priority 3</c:v>
                </c:pt>
              </c:strCache>
            </c:strRef>
          </c:cat>
          <c:val>
            <c:numRef>
              <c:f>Dashboard!$B$25:$B$27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A-42C7-ACEC-AF68A879AA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0</xdr:colOff>
      <xdr:row>25</xdr:row>
      <xdr:rowOff>0</xdr:rowOff>
    </xdr:from>
    <xdr:ext cx="5400000" cy="27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>
      <pane ySplit="9" topLeftCell="A10" activePane="bottomLeft" state="frozen"/>
      <selection pane="bottomLeft" activeCell="Q27" sqref="Q27"/>
    </sheetView>
  </sheetViews>
  <sheetFormatPr defaultRowHeight="14.4" x14ac:dyDescent="0.3"/>
  <cols>
    <col min="1" max="1" width="41.77734375" customWidth="1"/>
    <col min="2" max="2" width="18.21875" customWidth="1"/>
    <col min="3" max="3" width="13.5546875" customWidth="1"/>
    <col min="4" max="4" width="16.33203125" customWidth="1"/>
    <col min="6" max="6" width="8.77734375" customWidth="1"/>
  </cols>
  <sheetData>
    <row r="1" spans="1:6" ht="21" customHeight="1" x14ac:dyDescent="0.4">
      <c r="A1" s="1" t="s">
        <v>0</v>
      </c>
    </row>
    <row r="3" spans="1:6" x14ac:dyDescent="0.3">
      <c r="A3" s="2" t="s">
        <v>1</v>
      </c>
      <c r="B3" s="3"/>
    </row>
    <row r="4" spans="1:6" x14ac:dyDescent="0.3">
      <c r="A4" s="2" t="s">
        <v>2</v>
      </c>
      <c r="B4" t="s">
        <v>3</v>
      </c>
    </row>
    <row r="5" spans="1:6" x14ac:dyDescent="0.3">
      <c r="A5" s="2" t="s">
        <v>4</v>
      </c>
      <c r="B5" s="3"/>
    </row>
    <row r="6" spans="1:6" x14ac:dyDescent="0.3">
      <c r="A6" s="2" t="s">
        <v>5</v>
      </c>
      <c r="B6" s="4"/>
    </row>
    <row r="9" spans="1:6" ht="18" customHeight="1" x14ac:dyDescent="0.35">
      <c r="A9" s="5" t="s">
        <v>6</v>
      </c>
    </row>
    <row r="10" spans="1:6" ht="15.6" customHeight="1" x14ac:dyDescent="0.3">
      <c r="A10" s="6" t="s">
        <v>7</v>
      </c>
      <c r="B10" s="6" t="s">
        <v>8</v>
      </c>
      <c r="C10" s="6" t="s">
        <v>9</v>
      </c>
      <c r="D10" s="6" t="s">
        <v>10</v>
      </c>
      <c r="F10" s="7">
        <f>SUMIF('Detailed Budget'!$F:$F,"CapEx",'Detailed Budget'!$M:$M)</f>
        <v>0</v>
      </c>
    </row>
    <row r="11" spans="1:6" x14ac:dyDescent="0.3">
      <c r="A11" t="s">
        <v>11</v>
      </c>
      <c r="B11">
        <f>SUMIF('Detailed Budget'!$B:$B,"Cybersecurity",'Detailed Budget'!$M:$M)</f>
        <v>0</v>
      </c>
      <c r="C11" s="8">
        <f t="shared" ref="C11:C16" si="0">IF($B$17=0,0,B11/$B$17)</f>
        <v>0</v>
      </c>
      <c r="D11" t="s">
        <v>12</v>
      </c>
      <c r="F11" s="7">
        <f>SUMIF('Detailed Budget'!$F:$F,"OpEx",'Detailed Budget'!$M:$M)</f>
        <v>0</v>
      </c>
    </row>
    <row r="12" spans="1:6" x14ac:dyDescent="0.3">
      <c r="A12" t="s">
        <v>13</v>
      </c>
      <c r="B12">
        <f>SUMIF('Detailed Budget'!$B:$B,"Cloud &amp; Infrastructure",'Detailed Budget'!$M:$M)</f>
        <v>0</v>
      </c>
      <c r="C12" s="8">
        <f t="shared" si="0"/>
        <v>0</v>
      </c>
      <c r="D12" t="s">
        <v>14</v>
      </c>
      <c r="F12" s="8">
        <f>IF(SUM(F10:F11)=0,0,F10/SUM(F10:F11))</f>
        <v>0</v>
      </c>
    </row>
    <row r="13" spans="1:6" x14ac:dyDescent="0.3">
      <c r="A13" t="s">
        <v>15</v>
      </c>
      <c r="B13">
        <f>SUMIF('Detailed Budget'!$B:$B,"AI &amp; Automation",'Detailed Budget'!$M:$M)</f>
        <v>0</v>
      </c>
      <c r="C13" s="8">
        <f t="shared" si="0"/>
        <v>0</v>
      </c>
      <c r="D13" t="s">
        <v>16</v>
      </c>
      <c r="F13" s="8">
        <f>IF(SUM(F10:F11)=0,0,F11/SUM(F10:F11))</f>
        <v>0</v>
      </c>
    </row>
    <row r="14" spans="1:6" x14ac:dyDescent="0.3">
      <c r="A14" t="s">
        <v>17</v>
      </c>
      <c r="B14">
        <f>SUMIF('Detailed Budget'!$B:$B,"Productivity &amp; Collaboration",'Detailed Budget'!$M:$M)</f>
        <v>0</v>
      </c>
      <c r="C14" s="8">
        <f t="shared" si="0"/>
        <v>0</v>
      </c>
      <c r="D14" t="s">
        <v>18</v>
      </c>
    </row>
    <row r="15" spans="1:6" x14ac:dyDescent="0.3">
      <c r="A15" t="s">
        <v>19</v>
      </c>
      <c r="B15">
        <f>SUMIF('Detailed Budget'!$B:$B,"Personnel &amp; Support",'Detailed Budget'!$M:$M)</f>
        <v>0</v>
      </c>
      <c r="C15" s="8">
        <f t="shared" si="0"/>
        <v>0</v>
      </c>
      <c r="D15" t="s">
        <v>20</v>
      </c>
    </row>
    <row r="16" spans="1:6" x14ac:dyDescent="0.3">
      <c r="A16" t="s">
        <v>21</v>
      </c>
      <c r="B16">
        <f>SUMIF('Detailed Budget'!$B:$B,"Compliance &amp; Governance",'Detailed Budget'!$M:$M)</f>
        <v>0</v>
      </c>
      <c r="C16" s="8">
        <f t="shared" si="0"/>
        <v>0</v>
      </c>
      <c r="D16" t="s">
        <v>22</v>
      </c>
    </row>
    <row r="17" spans="1:4" x14ac:dyDescent="0.3">
      <c r="A17" s="9" t="s">
        <v>23</v>
      </c>
      <c r="B17" s="10">
        <f>SUM(B11:B16)</f>
        <v>0</v>
      </c>
      <c r="C17" s="11">
        <v>1</v>
      </c>
      <c r="D17" t="s">
        <v>24</v>
      </c>
    </row>
    <row r="20" spans="1:4" ht="15.6" customHeight="1" x14ac:dyDescent="0.3">
      <c r="A20" s="6" t="s">
        <v>25</v>
      </c>
      <c r="B20" s="6" t="s">
        <v>26</v>
      </c>
      <c r="C20" s="6" t="s">
        <v>27</v>
      </c>
    </row>
    <row r="21" spans="1:4" x14ac:dyDescent="0.3">
      <c r="A21" t="s">
        <v>28</v>
      </c>
      <c r="B21" s="12">
        <f>IF(B5&gt;0,B17/B5,0)</f>
        <v>0</v>
      </c>
    </row>
    <row r="22" spans="1:4" x14ac:dyDescent="0.3">
      <c r="A22" t="s">
        <v>29</v>
      </c>
      <c r="B22" s="8">
        <f>IF(B6&gt;0,B17/B6,0)</f>
        <v>0</v>
      </c>
    </row>
    <row r="23" spans="1:4" x14ac:dyDescent="0.3">
      <c r="A23" t="s">
        <v>30</v>
      </c>
      <c r="B23" t="str">
        <f>TEXT(F12,"0%")&amp;" / "&amp;TEXT(F13,"0%")</f>
        <v>0% / 0%</v>
      </c>
    </row>
    <row r="24" spans="1:4" ht="15.6" customHeight="1" x14ac:dyDescent="0.3">
      <c r="A24" s="6" t="s">
        <v>31</v>
      </c>
      <c r="B24" s="6" t="s">
        <v>32</v>
      </c>
      <c r="C24" s="6" t="s">
        <v>33</v>
      </c>
    </row>
    <row r="25" spans="1:4" x14ac:dyDescent="0.3">
      <c r="A25" t="s">
        <v>34</v>
      </c>
      <c r="B25">
        <f>SUMIF('Detailed Budget'!$E:$E,"1",'Detailed Budget'!$M:$M)</f>
        <v>0</v>
      </c>
      <c r="C25" s="8">
        <f>IF($B$17=0,0,B25/$B$17)</f>
        <v>0</v>
      </c>
    </row>
    <row r="26" spans="1:4" x14ac:dyDescent="0.3">
      <c r="A26" t="s">
        <v>35</v>
      </c>
      <c r="B26">
        <f>SUMIF('Detailed Budget'!$E:$E,"2",'Detailed Budget'!$M:$M)</f>
        <v>0</v>
      </c>
      <c r="C26" s="8">
        <f>IF($B$17=0,0,B26/$B$17)</f>
        <v>0</v>
      </c>
    </row>
    <row r="27" spans="1:4" x14ac:dyDescent="0.3">
      <c r="A27" t="s">
        <v>36</v>
      </c>
      <c r="B27">
        <f>SUMIF('Detailed Budget'!$E:$E,"3",'Detailed Budget'!$M:$M)</f>
        <v>0</v>
      </c>
      <c r="C27" s="8">
        <f>IF($B$17=0,0,B27/$B$17)</f>
        <v>0</v>
      </c>
    </row>
  </sheetData>
  <conditionalFormatting sqref="B21">
    <cfRule type="cellIs" dxfId="6" priority="1" operator="between">
      <formula>1500</formula>
      <formula>4000</formula>
    </cfRule>
    <cfRule type="expression" dxfId="5" priority="2">
      <formula>OR(B21&lt;1500,B21&gt;4000)</formula>
    </cfRule>
  </conditionalFormatting>
  <conditionalFormatting sqref="B22">
    <cfRule type="cellIs" dxfId="4" priority="3" operator="between">
      <formula>0.03</formula>
      <formula>0.08</formula>
    </cfRule>
    <cfRule type="expression" dxfId="3" priority="4">
      <formula>OR(B22&lt;0.03,B22&gt;0.08)</formula>
    </cfRule>
  </conditionalFormatting>
  <pageMargins left="0.75" right="0.75" top="1" bottom="1" header="0.5" footer="0.5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1"/>
  <sheetViews>
    <sheetView workbookViewId="0">
      <pane xSplit="3" ySplit="1" topLeftCell="D2" activePane="bottomRight" state="frozen"/>
      <selection pane="topRight"/>
      <selection pane="bottomLeft"/>
      <selection pane="bottomRight" activeCell="C53" sqref="C53"/>
    </sheetView>
  </sheetViews>
  <sheetFormatPr defaultRowHeight="14.4" x14ac:dyDescent="0.3"/>
  <cols>
    <col min="1" max="1" width="6" customWidth="1"/>
    <col min="2" max="2" width="28" customWidth="1"/>
    <col min="3" max="3" width="44" customWidth="1"/>
    <col min="4" max="4" width="26" customWidth="1"/>
    <col min="5" max="5" width="10" customWidth="1"/>
    <col min="6" max="6" width="12" customWidth="1"/>
    <col min="7" max="7" width="10" customWidth="1"/>
    <col min="8" max="8" width="19.109375" bestFit="1" customWidth="1"/>
    <col min="9" max="9" width="14.5546875" bestFit="1" customWidth="1"/>
    <col min="10" max="10" width="14.77734375" customWidth="1"/>
    <col min="11" max="11" width="10" customWidth="1"/>
    <col min="12" max="12" width="14" customWidth="1"/>
    <col min="13" max="13" width="18" customWidth="1"/>
    <col min="14" max="14" width="10" customWidth="1"/>
    <col min="15" max="15" width="20" customWidth="1"/>
    <col min="16" max="17" width="14" customWidth="1"/>
    <col min="18" max="18" width="16" customWidth="1"/>
    <col min="19" max="19" width="42" customWidth="1"/>
    <col min="20" max="20" width="22" customWidth="1"/>
  </cols>
  <sheetData>
    <row r="1" spans="1:20" ht="15.6" customHeight="1" x14ac:dyDescent="0.3">
      <c r="A1" s="6" t="s">
        <v>37</v>
      </c>
      <c r="B1" s="6" t="s">
        <v>7</v>
      </c>
      <c r="C1" s="20" t="s">
        <v>38</v>
      </c>
      <c r="D1" s="20" t="s">
        <v>39</v>
      </c>
      <c r="E1" s="6" t="s">
        <v>40</v>
      </c>
      <c r="F1" s="6" t="s">
        <v>41</v>
      </c>
      <c r="G1" s="6" t="s">
        <v>42</v>
      </c>
      <c r="H1" s="6" t="s">
        <v>43</v>
      </c>
      <c r="I1" s="6" t="s">
        <v>44</v>
      </c>
      <c r="J1" s="6" t="s">
        <v>45</v>
      </c>
      <c r="K1" s="6" t="s">
        <v>46</v>
      </c>
      <c r="L1" s="6" t="s">
        <v>47</v>
      </c>
      <c r="M1" s="6" t="s">
        <v>48</v>
      </c>
      <c r="N1" s="6" t="s">
        <v>49</v>
      </c>
      <c r="O1" s="6" t="s">
        <v>50</v>
      </c>
      <c r="P1" s="6" t="s">
        <v>51</v>
      </c>
      <c r="Q1" s="6" t="s">
        <v>52</v>
      </c>
      <c r="R1" s="6" t="s">
        <v>53</v>
      </c>
      <c r="S1" s="20" t="s">
        <v>54</v>
      </c>
      <c r="T1" s="6" t="s">
        <v>55</v>
      </c>
    </row>
    <row r="2" spans="1:20" x14ac:dyDescent="0.3">
      <c r="A2" s="13">
        <v>1</v>
      </c>
      <c r="B2" s="14"/>
      <c r="C2" s="21"/>
      <c r="D2" s="21"/>
      <c r="E2" s="14"/>
      <c r="F2" s="14"/>
      <c r="G2" s="14"/>
      <c r="H2" s="15"/>
      <c r="I2" s="16">
        <f>IF(G2="",1,IFERROR(VLOOKUP(G2,Assumptions!$F$4:$G$6,2,FALSE),1))</f>
        <v>1</v>
      </c>
      <c r="J2" s="17">
        <f t="shared" ref="J2:J65" si="0">IF(H2="",,H2*I2)</f>
        <v>0</v>
      </c>
      <c r="K2" s="14"/>
      <c r="L2" s="14"/>
      <c r="M2" s="17">
        <f>IF(J2="",,J2*IFERROR(K2,1)*IFERROR(VLOOKUP(L2,Assumptions!$A$26:$C$29,2,FALSE),1))</f>
        <v>0</v>
      </c>
      <c r="N2" s="14"/>
      <c r="O2" s="17">
        <f t="shared" ref="O2:O65" si="1">IF(M2="",,M2*(1+IF(N2="20%",0.2,0)))</f>
        <v>0</v>
      </c>
      <c r="P2" s="18"/>
      <c r="Q2" s="18"/>
      <c r="R2" s="16" t="str">
        <f t="shared" ref="R2:R65" ca="1" si="2">IF(AND(Q2&lt;=TODAY()+30,Q2&gt;=TODAY()),"Due Soon",IF(Q2&lt;TODAY(),"Expired",""))</f>
        <v>Expired</v>
      </c>
      <c r="S2" s="21"/>
      <c r="T2" s="16"/>
    </row>
    <row r="3" spans="1:20" x14ac:dyDescent="0.3">
      <c r="A3" s="13">
        <v>2</v>
      </c>
      <c r="B3" s="14"/>
      <c r="C3" s="21"/>
      <c r="D3" s="21"/>
      <c r="E3" s="14"/>
      <c r="F3" s="14"/>
      <c r="G3" s="14"/>
      <c r="H3" s="15"/>
      <c r="I3" s="16">
        <f>IF(G3="",1,IFERROR(VLOOKUP(G3,Assumptions!$F$4:$G$6,2,FALSE),1))</f>
        <v>1</v>
      </c>
      <c r="J3" s="17">
        <f t="shared" si="0"/>
        <v>0</v>
      </c>
      <c r="K3" s="14"/>
      <c r="L3" s="14"/>
      <c r="M3" s="17">
        <f>IF(J3="",,J3*IFERROR(K3,1)*IFERROR(VLOOKUP(L3,Assumptions!$A$26:$C$29,2,FALSE),1))</f>
        <v>0</v>
      </c>
      <c r="N3" s="14"/>
      <c r="O3" s="17">
        <f t="shared" si="1"/>
        <v>0</v>
      </c>
      <c r="P3" s="18"/>
      <c r="Q3" s="18"/>
      <c r="R3" s="16" t="str">
        <f t="shared" ca="1" si="2"/>
        <v>Expired</v>
      </c>
      <c r="S3" s="21"/>
      <c r="T3" s="16"/>
    </row>
    <row r="4" spans="1:20" x14ac:dyDescent="0.3">
      <c r="A4" s="13">
        <v>3</v>
      </c>
      <c r="B4" s="14"/>
      <c r="C4" s="21"/>
      <c r="D4" s="21"/>
      <c r="E4" s="14"/>
      <c r="F4" s="14"/>
      <c r="G4" s="14"/>
      <c r="H4" s="15"/>
      <c r="I4" s="16">
        <f>IF(G4="",1,IFERROR(VLOOKUP(G4,Assumptions!$F$4:$G$6,2,FALSE),1))</f>
        <v>1</v>
      </c>
      <c r="J4" s="17">
        <f t="shared" si="0"/>
        <v>0</v>
      </c>
      <c r="K4" s="14"/>
      <c r="L4" s="14"/>
      <c r="M4" s="17">
        <f>IF(J4="",,J4*IFERROR(K4,1)*IFERROR(VLOOKUP(L4,Assumptions!$A$26:$C$29,2,FALSE),1))</f>
        <v>0</v>
      </c>
      <c r="N4" s="14"/>
      <c r="O4" s="17">
        <f t="shared" si="1"/>
        <v>0</v>
      </c>
      <c r="P4" s="18"/>
      <c r="Q4" s="18"/>
      <c r="R4" s="16" t="str">
        <f t="shared" ca="1" si="2"/>
        <v>Expired</v>
      </c>
      <c r="S4" s="21"/>
      <c r="T4" s="16"/>
    </row>
    <row r="5" spans="1:20" x14ac:dyDescent="0.3">
      <c r="A5" s="13">
        <v>4</v>
      </c>
      <c r="B5" s="14"/>
      <c r="C5" s="21"/>
      <c r="D5" s="21"/>
      <c r="E5" s="14"/>
      <c r="F5" s="14"/>
      <c r="G5" s="14"/>
      <c r="H5" s="15"/>
      <c r="I5" s="16">
        <f>IF(G5="",1,IFERROR(VLOOKUP(G5,Assumptions!$F$4:$G$6,2,FALSE),1))</f>
        <v>1</v>
      </c>
      <c r="J5" s="17">
        <f t="shared" si="0"/>
        <v>0</v>
      </c>
      <c r="K5" s="14"/>
      <c r="L5" s="14"/>
      <c r="M5" s="17">
        <f>IF(J5="",,J5*IFERROR(K5,1)*IFERROR(VLOOKUP(L5,Assumptions!$A$26:$C$29,2,FALSE),1))</f>
        <v>0</v>
      </c>
      <c r="N5" s="14"/>
      <c r="O5" s="17">
        <f t="shared" si="1"/>
        <v>0</v>
      </c>
      <c r="P5" s="18"/>
      <c r="Q5" s="18"/>
      <c r="R5" s="16" t="str">
        <f t="shared" ca="1" si="2"/>
        <v>Expired</v>
      </c>
      <c r="S5" s="21"/>
      <c r="T5" s="16"/>
    </row>
    <row r="6" spans="1:20" x14ac:dyDescent="0.3">
      <c r="A6" s="13">
        <v>5</v>
      </c>
      <c r="B6" s="14"/>
      <c r="C6" s="21"/>
      <c r="D6" s="21"/>
      <c r="E6" s="14"/>
      <c r="F6" s="14"/>
      <c r="G6" s="14"/>
      <c r="H6" s="15"/>
      <c r="I6" s="16">
        <f>IF(G6="",1,IFERROR(VLOOKUP(G6,Assumptions!$F$4:$G$6,2,FALSE),1))</f>
        <v>1</v>
      </c>
      <c r="J6" s="17">
        <f t="shared" si="0"/>
        <v>0</v>
      </c>
      <c r="K6" s="14"/>
      <c r="L6" s="14"/>
      <c r="M6" s="17">
        <f>IF(J6="",,J6*IFERROR(K6,1)*IFERROR(VLOOKUP(L6,Assumptions!$A$26:$C$29,2,FALSE),1))</f>
        <v>0</v>
      </c>
      <c r="N6" s="14"/>
      <c r="O6" s="17">
        <f t="shared" si="1"/>
        <v>0</v>
      </c>
      <c r="P6" s="18"/>
      <c r="Q6" s="18"/>
      <c r="R6" s="16" t="str">
        <f t="shared" ca="1" si="2"/>
        <v>Expired</v>
      </c>
      <c r="S6" s="21"/>
      <c r="T6" s="16"/>
    </row>
    <row r="7" spans="1:20" x14ac:dyDescent="0.3">
      <c r="A7" s="13">
        <v>6</v>
      </c>
      <c r="B7" s="14"/>
      <c r="C7" s="21"/>
      <c r="D7" s="21"/>
      <c r="E7" s="14"/>
      <c r="F7" s="14"/>
      <c r="G7" s="14"/>
      <c r="H7" s="15"/>
      <c r="I7" s="16">
        <f>IF(G7="",1,IFERROR(VLOOKUP(G7,Assumptions!$F$4:$G$6,2,FALSE),1))</f>
        <v>1</v>
      </c>
      <c r="J7" s="17">
        <f t="shared" si="0"/>
        <v>0</v>
      </c>
      <c r="K7" s="14"/>
      <c r="L7" s="14"/>
      <c r="M7" s="17">
        <f>IF(J7="",,J7*IFERROR(K7,1)*IFERROR(VLOOKUP(L7,Assumptions!$A$26:$C$29,2,FALSE),1))</f>
        <v>0</v>
      </c>
      <c r="N7" s="14"/>
      <c r="O7" s="17">
        <f t="shared" si="1"/>
        <v>0</v>
      </c>
      <c r="P7" s="18"/>
      <c r="Q7" s="18"/>
      <c r="R7" s="16" t="str">
        <f t="shared" ca="1" si="2"/>
        <v>Expired</v>
      </c>
      <c r="S7" s="21"/>
      <c r="T7" s="16"/>
    </row>
    <row r="8" spans="1:20" x14ac:dyDescent="0.3">
      <c r="A8" s="13">
        <v>7</v>
      </c>
      <c r="B8" s="14"/>
      <c r="C8" s="21"/>
      <c r="D8" s="21"/>
      <c r="E8" s="14"/>
      <c r="F8" s="14"/>
      <c r="G8" s="14"/>
      <c r="H8" s="15"/>
      <c r="I8" s="16">
        <f>IF(G8="",1,IFERROR(VLOOKUP(G8,Assumptions!$F$4:$G$6,2,FALSE),1))</f>
        <v>1</v>
      </c>
      <c r="J8" s="17">
        <f t="shared" si="0"/>
        <v>0</v>
      </c>
      <c r="K8" s="14"/>
      <c r="L8" s="14"/>
      <c r="M8" s="17">
        <f>IF(J8="",,J8*IFERROR(K8,1)*IFERROR(VLOOKUP(L8,Assumptions!$A$26:$C$29,2,FALSE),1))</f>
        <v>0</v>
      </c>
      <c r="N8" s="14"/>
      <c r="O8" s="17">
        <f t="shared" si="1"/>
        <v>0</v>
      </c>
      <c r="P8" s="18"/>
      <c r="Q8" s="18"/>
      <c r="R8" s="16" t="str">
        <f t="shared" ca="1" si="2"/>
        <v>Expired</v>
      </c>
      <c r="S8" s="21"/>
      <c r="T8" s="16"/>
    </row>
    <row r="9" spans="1:20" x14ac:dyDescent="0.3">
      <c r="A9" s="13">
        <v>8</v>
      </c>
      <c r="B9" s="14"/>
      <c r="C9" s="21"/>
      <c r="D9" s="21"/>
      <c r="E9" s="14"/>
      <c r="F9" s="14"/>
      <c r="G9" s="14"/>
      <c r="H9" s="15"/>
      <c r="I9" s="16">
        <f>IF(G9="",1,IFERROR(VLOOKUP(G9,Assumptions!$F$4:$G$6,2,FALSE),1))</f>
        <v>1</v>
      </c>
      <c r="J9" s="17">
        <f t="shared" si="0"/>
        <v>0</v>
      </c>
      <c r="K9" s="14"/>
      <c r="L9" s="14"/>
      <c r="M9" s="17">
        <f>IF(J9="",,J9*IFERROR(K9,1)*IFERROR(VLOOKUP(L9,Assumptions!$A$26:$C$29,2,FALSE),1))</f>
        <v>0</v>
      </c>
      <c r="N9" s="14"/>
      <c r="O9" s="17">
        <f t="shared" si="1"/>
        <v>0</v>
      </c>
      <c r="P9" s="18"/>
      <c r="Q9" s="18"/>
      <c r="R9" s="16" t="str">
        <f t="shared" ca="1" si="2"/>
        <v>Expired</v>
      </c>
      <c r="S9" s="21"/>
      <c r="T9" s="16"/>
    </row>
    <row r="10" spans="1:20" x14ac:dyDescent="0.3">
      <c r="A10" s="13">
        <v>9</v>
      </c>
      <c r="B10" s="14"/>
      <c r="C10" s="21"/>
      <c r="D10" s="21"/>
      <c r="E10" s="14"/>
      <c r="F10" s="14"/>
      <c r="G10" s="14"/>
      <c r="H10" s="15"/>
      <c r="I10" s="16">
        <f>IF(G10="",1,IFERROR(VLOOKUP(G10,Assumptions!$F$4:$G$6,2,FALSE),1))</f>
        <v>1</v>
      </c>
      <c r="J10" s="17">
        <f t="shared" si="0"/>
        <v>0</v>
      </c>
      <c r="K10" s="14"/>
      <c r="L10" s="14"/>
      <c r="M10" s="17">
        <f>IF(J10="",,J10*IFERROR(K10,1)*IFERROR(VLOOKUP(L10,Assumptions!$A$26:$C$29,2,FALSE),1))</f>
        <v>0</v>
      </c>
      <c r="N10" s="14"/>
      <c r="O10" s="17">
        <f t="shared" si="1"/>
        <v>0</v>
      </c>
      <c r="P10" s="18"/>
      <c r="Q10" s="18"/>
      <c r="R10" s="16" t="str">
        <f t="shared" ca="1" si="2"/>
        <v>Expired</v>
      </c>
      <c r="S10" s="21"/>
      <c r="T10" s="16"/>
    </row>
    <row r="11" spans="1:20" x14ac:dyDescent="0.3">
      <c r="A11" s="13">
        <v>10</v>
      </c>
      <c r="B11" s="14"/>
      <c r="C11" s="21"/>
      <c r="D11" s="21"/>
      <c r="E11" s="14"/>
      <c r="F11" s="14"/>
      <c r="G11" s="14"/>
      <c r="H11" s="15"/>
      <c r="I11" s="16">
        <f>IF(G11="",1,IFERROR(VLOOKUP(G11,Assumptions!$F$4:$G$6,2,FALSE),1))</f>
        <v>1</v>
      </c>
      <c r="J11" s="17">
        <f t="shared" si="0"/>
        <v>0</v>
      </c>
      <c r="K11" s="14"/>
      <c r="L11" s="14"/>
      <c r="M11" s="17">
        <f>IF(J11="",,J11*IFERROR(K11,1)*IFERROR(VLOOKUP(L11,Assumptions!$A$26:$C$29,2,FALSE),1))</f>
        <v>0</v>
      </c>
      <c r="N11" s="14"/>
      <c r="O11" s="17">
        <f t="shared" si="1"/>
        <v>0</v>
      </c>
      <c r="P11" s="18"/>
      <c r="Q11" s="18"/>
      <c r="R11" s="16" t="str">
        <f t="shared" ca="1" si="2"/>
        <v>Expired</v>
      </c>
      <c r="S11" s="21"/>
      <c r="T11" s="16"/>
    </row>
    <row r="12" spans="1:20" x14ac:dyDescent="0.3">
      <c r="A12" s="13">
        <v>11</v>
      </c>
      <c r="B12" s="14"/>
      <c r="C12" s="21"/>
      <c r="D12" s="21"/>
      <c r="E12" s="14"/>
      <c r="F12" s="14"/>
      <c r="G12" s="14"/>
      <c r="H12" s="15"/>
      <c r="I12" s="16">
        <f>IF(G12="",1,IFERROR(VLOOKUP(G12,Assumptions!$F$4:$G$6,2,FALSE),1))</f>
        <v>1</v>
      </c>
      <c r="J12" s="17">
        <f t="shared" si="0"/>
        <v>0</v>
      </c>
      <c r="K12" s="14"/>
      <c r="L12" s="14"/>
      <c r="M12" s="17">
        <f>IF(J12="",,J12*IFERROR(K12,1)*IFERROR(VLOOKUP(L12,Assumptions!$A$26:$C$29,2,FALSE),1))</f>
        <v>0</v>
      </c>
      <c r="N12" s="14"/>
      <c r="O12" s="17">
        <f t="shared" si="1"/>
        <v>0</v>
      </c>
      <c r="P12" s="18"/>
      <c r="Q12" s="18"/>
      <c r="R12" s="16" t="str">
        <f t="shared" ca="1" si="2"/>
        <v>Expired</v>
      </c>
      <c r="S12" s="21"/>
      <c r="T12" s="16"/>
    </row>
    <row r="13" spans="1:20" x14ac:dyDescent="0.3">
      <c r="A13" s="13">
        <v>12</v>
      </c>
      <c r="B13" s="14"/>
      <c r="C13" s="21"/>
      <c r="D13" s="21"/>
      <c r="E13" s="14"/>
      <c r="F13" s="14"/>
      <c r="G13" s="14"/>
      <c r="H13" s="15"/>
      <c r="I13" s="16">
        <f>IF(G13="",1,IFERROR(VLOOKUP(G13,Assumptions!$F$4:$G$6,2,FALSE),1))</f>
        <v>1</v>
      </c>
      <c r="J13" s="17">
        <f t="shared" si="0"/>
        <v>0</v>
      </c>
      <c r="K13" s="14"/>
      <c r="L13" s="14"/>
      <c r="M13" s="17">
        <f>IF(J13="",,J13*IFERROR(K13,1)*IFERROR(VLOOKUP(L13,Assumptions!$A$26:$C$29,2,FALSE),1))</f>
        <v>0</v>
      </c>
      <c r="N13" s="14"/>
      <c r="O13" s="17">
        <f t="shared" si="1"/>
        <v>0</v>
      </c>
      <c r="P13" s="18"/>
      <c r="Q13" s="18"/>
      <c r="R13" s="16" t="str">
        <f t="shared" ca="1" si="2"/>
        <v>Expired</v>
      </c>
      <c r="S13" s="21"/>
      <c r="T13" s="16"/>
    </row>
    <row r="14" spans="1:20" x14ac:dyDescent="0.3">
      <c r="A14" s="13">
        <v>13</v>
      </c>
      <c r="B14" s="14"/>
      <c r="C14" s="21"/>
      <c r="D14" s="21"/>
      <c r="E14" s="14"/>
      <c r="F14" s="14"/>
      <c r="G14" s="14"/>
      <c r="H14" s="15"/>
      <c r="I14" s="16">
        <f>IF(G14="",1,IFERROR(VLOOKUP(G14,Assumptions!$F$4:$G$6,2,FALSE),1))</f>
        <v>1</v>
      </c>
      <c r="J14" s="17">
        <f t="shared" si="0"/>
        <v>0</v>
      </c>
      <c r="K14" s="14"/>
      <c r="L14" s="14"/>
      <c r="M14" s="17">
        <f>IF(J14="",,J14*IFERROR(K14,1)*IFERROR(VLOOKUP(L14,Assumptions!$A$26:$C$29,2,FALSE),1))</f>
        <v>0</v>
      </c>
      <c r="N14" s="14"/>
      <c r="O14" s="17">
        <f t="shared" si="1"/>
        <v>0</v>
      </c>
      <c r="P14" s="18"/>
      <c r="Q14" s="18"/>
      <c r="R14" s="16" t="str">
        <f t="shared" ca="1" si="2"/>
        <v>Expired</v>
      </c>
      <c r="S14" s="21"/>
      <c r="T14" s="16"/>
    </row>
    <row r="15" spans="1:20" x14ac:dyDescent="0.3">
      <c r="A15" s="13">
        <v>14</v>
      </c>
      <c r="B15" s="14"/>
      <c r="C15" s="21"/>
      <c r="D15" s="21"/>
      <c r="E15" s="14"/>
      <c r="F15" s="14"/>
      <c r="G15" s="14"/>
      <c r="H15" s="15"/>
      <c r="I15" s="16">
        <f>IF(G15="",1,IFERROR(VLOOKUP(G15,Assumptions!$F$4:$G$6,2,FALSE),1))</f>
        <v>1</v>
      </c>
      <c r="J15" s="17">
        <f t="shared" si="0"/>
        <v>0</v>
      </c>
      <c r="K15" s="14"/>
      <c r="L15" s="14"/>
      <c r="M15" s="17">
        <f>IF(J15="",,J15*IFERROR(K15,1)*IFERROR(VLOOKUP(L15,Assumptions!$A$26:$C$29,2,FALSE),1))</f>
        <v>0</v>
      </c>
      <c r="N15" s="14"/>
      <c r="O15" s="17">
        <f t="shared" si="1"/>
        <v>0</v>
      </c>
      <c r="P15" s="18"/>
      <c r="Q15" s="18"/>
      <c r="R15" s="16" t="str">
        <f t="shared" ca="1" si="2"/>
        <v>Expired</v>
      </c>
      <c r="S15" s="21"/>
      <c r="T15" s="16"/>
    </row>
    <row r="16" spans="1:20" x14ac:dyDescent="0.3">
      <c r="A16" s="13">
        <v>15</v>
      </c>
      <c r="B16" s="14"/>
      <c r="C16" s="21"/>
      <c r="D16" s="21"/>
      <c r="E16" s="14"/>
      <c r="F16" s="14"/>
      <c r="G16" s="14"/>
      <c r="H16" s="15"/>
      <c r="I16" s="16">
        <f>IF(G16="",1,IFERROR(VLOOKUP(G16,Assumptions!$F$4:$G$6,2,FALSE),1))</f>
        <v>1</v>
      </c>
      <c r="J16" s="17">
        <f t="shared" si="0"/>
        <v>0</v>
      </c>
      <c r="K16" s="14"/>
      <c r="L16" s="14"/>
      <c r="M16" s="17">
        <f>IF(J16="",,J16*IFERROR(K16,1)*IFERROR(VLOOKUP(L16,Assumptions!$A$26:$C$29,2,FALSE),1))</f>
        <v>0</v>
      </c>
      <c r="N16" s="14"/>
      <c r="O16" s="17">
        <f t="shared" si="1"/>
        <v>0</v>
      </c>
      <c r="P16" s="18"/>
      <c r="Q16" s="18"/>
      <c r="R16" s="16" t="str">
        <f t="shared" ca="1" si="2"/>
        <v>Expired</v>
      </c>
      <c r="S16" s="21"/>
      <c r="T16" s="16"/>
    </row>
    <row r="17" spans="1:20" x14ac:dyDescent="0.3">
      <c r="A17" s="13">
        <v>16</v>
      </c>
      <c r="B17" s="14"/>
      <c r="C17" s="21"/>
      <c r="D17" s="21"/>
      <c r="E17" s="14"/>
      <c r="F17" s="14"/>
      <c r="G17" s="14"/>
      <c r="H17" s="15"/>
      <c r="I17" s="16">
        <f>IF(G17="",1,IFERROR(VLOOKUP(G17,Assumptions!$F$4:$G$6,2,FALSE),1))</f>
        <v>1</v>
      </c>
      <c r="J17" s="17">
        <f t="shared" si="0"/>
        <v>0</v>
      </c>
      <c r="K17" s="14"/>
      <c r="L17" s="14"/>
      <c r="M17" s="17">
        <f>IF(J17="",,J17*IFERROR(K17,1)*IFERROR(VLOOKUP(L17,Assumptions!$A$26:$C$29,2,FALSE),1))</f>
        <v>0</v>
      </c>
      <c r="N17" s="14"/>
      <c r="O17" s="17">
        <f t="shared" si="1"/>
        <v>0</v>
      </c>
      <c r="P17" s="18"/>
      <c r="Q17" s="18"/>
      <c r="R17" s="16" t="str">
        <f t="shared" ca="1" si="2"/>
        <v>Expired</v>
      </c>
      <c r="S17" s="21"/>
      <c r="T17" s="16"/>
    </row>
    <row r="18" spans="1:20" x14ac:dyDescent="0.3">
      <c r="A18" s="13">
        <v>17</v>
      </c>
      <c r="B18" s="14"/>
      <c r="C18" s="21"/>
      <c r="D18" s="21"/>
      <c r="E18" s="14"/>
      <c r="F18" s="14"/>
      <c r="G18" s="14"/>
      <c r="H18" s="15"/>
      <c r="I18" s="16">
        <f>IF(G18="",1,IFERROR(VLOOKUP(G18,Assumptions!$F$4:$G$6,2,FALSE),1))</f>
        <v>1</v>
      </c>
      <c r="J18" s="17">
        <f t="shared" si="0"/>
        <v>0</v>
      </c>
      <c r="K18" s="14"/>
      <c r="L18" s="14"/>
      <c r="M18" s="17">
        <f>IF(J18="",,J18*IFERROR(K18,1)*IFERROR(VLOOKUP(L18,Assumptions!$A$26:$C$29,2,FALSE),1))</f>
        <v>0</v>
      </c>
      <c r="N18" s="14"/>
      <c r="O18" s="17">
        <f t="shared" si="1"/>
        <v>0</v>
      </c>
      <c r="P18" s="18"/>
      <c r="Q18" s="18"/>
      <c r="R18" s="16" t="str">
        <f t="shared" ca="1" si="2"/>
        <v>Expired</v>
      </c>
      <c r="S18" s="21"/>
      <c r="T18" s="16"/>
    </row>
    <row r="19" spans="1:20" x14ac:dyDescent="0.3">
      <c r="A19" s="13">
        <v>18</v>
      </c>
      <c r="B19" s="14"/>
      <c r="C19" s="21"/>
      <c r="D19" s="21"/>
      <c r="E19" s="14"/>
      <c r="F19" s="14"/>
      <c r="G19" s="14"/>
      <c r="H19" s="15"/>
      <c r="I19" s="16">
        <f>IF(G19="",1,IFERROR(VLOOKUP(G19,Assumptions!$F$4:$G$6,2,FALSE),1))</f>
        <v>1</v>
      </c>
      <c r="J19" s="17">
        <f t="shared" si="0"/>
        <v>0</v>
      </c>
      <c r="K19" s="14"/>
      <c r="L19" s="14"/>
      <c r="M19" s="17">
        <f>IF(J19="",,J19*IFERROR(K19,1)*IFERROR(VLOOKUP(L19,Assumptions!$A$26:$C$29,2,FALSE),1))</f>
        <v>0</v>
      </c>
      <c r="N19" s="14"/>
      <c r="O19" s="17">
        <f t="shared" si="1"/>
        <v>0</v>
      </c>
      <c r="P19" s="18"/>
      <c r="Q19" s="18"/>
      <c r="R19" s="16" t="str">
        <f t="shared" ca="1" si="2"/>
        <v>Expired</v>
      </c>
      <c r="S19" s="21"/>
      <c r="T19" s="16"/>
    </row>
    <row r="20" spans="1:20" x14ac:dyDescent="0.3">
      <c r="A20" s="13">
        <v>19</v>
      </c>
      <c r="B20" s="14"/>
      <c r="C20" s="21"/>
      <c r="D20" s="21"/>
      <c r="E20" s="14"/>
      <c r="F20" s="14"/>
      <c r="G20" s="14"/>
      <c r="H20" s="15"/>
      <c r="I20" s="16">
        <f>IF(G20="",1,IFERROR(VLOOKUP(G20,Assumptions!$F$4:$G$6,2,FALSE),1))</f>
        <v>1</v>
      </c>
      <c r="J20" s="17">
        <f t="shared" si="0"/>
        <v>0</v>
      </c>
      <c r="K20" s="14"/>
      <c r="L20" s="14"/>
      <c r="M20" s="17">
        <f>IF(J20="",,J20*IFERROR(K20,1)*IFERROR(VLOOKUP(L20,Assumptions!$A$26:$C$29,2,FALSE),1))</f>
        <v>0</v>
      </c>
      <c r="N20" s="14"/>
      <c r="O20" s="17">
        <f t="shared" si="1"/>
        <v>0</v>
      </c>
      <c r="P20" s="18"/>
      <c r="Q20" s="18"/>
      <c r="R20" s="16" t="str">
        <f t="shared" ca="1" si="2"/>
        <v>Expired</v>
      </c>
      <c r="S20" s="21"/>
      <c r="T20" s="16"/>
    </row>
    <row r="21" spans="1:20" x14ac:dyDescent="0.3">
      <c r="A21" s="13">
        <v>20</v>
      </c>
      <c r="B21" s="14"/>
      <c r="C21" s="21"/>
      <c r="D21" s="21"/>
      <c r="E21" s="14"/>
      <c r="F21" s="14"/>
      <c r="G21" s="14"/>
      <c r="H21" s="15"/>
      <c r="I21" s="16">
        <f>IF(G21="",1,IFERROR(VLOOKUP(G21,Assumptions!$F$4:$G$6,2,FALSE),1))</f>
        <v>1</v>
      </c>
      <c r="J21" s="17">
        <f t="shared" si="0"/>
        <v>0</v>
      </c>
      <c r="K21" s="14"/>
      <c r="L21" s="14"/>
      <c r="M21" s="17">
        <f>IF(J21="",,J21*IFERROR(K21,1)*IFERROR(VLOOKUP(L21,Assumptions!$A$26:$C$29,2,FALSE),1))</f>
        <v>0</v>
      </c>
      <c r="N21" s="14"/>
      <c r="O21" s="17">
        <f t="shared" si="1"/>
        <v>0</v>
      </c>
      <c r="P21" s="18"/>
      <c r="Q21" s="18"/>
      <c r="R21" s="16" t="str">
        <f t="shared" ca="1" si="2"/>
        <v>Expired</v>
      </c>
      <c r="S21" s="21"/>
      <c r="T21" s="16"/>
    </row>
    <row r="22" spans="1:20" x14ac:dyDescent="0.3">
      <c r="A22" s="13">
        <v>21</v>
      </c>
      <c r="B22" s="14"/>
      <c r="C22" s="21"/>
      <c r="D22" s="21"/>
      <c r="E22" s="14"/>
      <c r="F22" s="14"/>
      <c r="G22" s="14"/>
      <c r="H22" s="15"/>
      <c r="I22" s="16">
        <f>IF(G22="",1,IFERROR(VLOOKUP(G22,Assumptions!$F$4:$G$6,2,FALSE),1))</f>
        <v>1</v>
      </c>
      <c r="J22" s="17">
        <f t="shared" si="0"/>
        <v>0</v>
      </c>
      <c r="K22" s="14"/>
      <c r="L22" s="14"/>
      <c r="M22" s="17">
        <f>IF(J22="",,J22*IFERROR(K22,1)*IFERROR(VLOOKUP(L22,Assumptions!$A$26:$C$29,2,FALSE),1))</f>
        <v>0</v>
      </c>
      <c r="N22" s="14"/>
      <c r="O22" s="17">
        <f t="shared" si="1"/>
        <v>0</v>
      </c>
      <c r="P22" s="18"/>
      <c r="Q22" s="18"/>
      <c r="R22" s="16" t="str">
        <f t="shared" ca="1" si="2"/>
        <v>Expired</v>
      </c>
      <c r="S22" s="21"/>
      <c r="T22" s="16"/>
    </row>
    <row r="23" spans="1:20" x14ac:dyDescent="0.3">
      <c r="A23" s="13">
        <v>22</v>
      </c>
      <c r="B23" s="14"/>
      <c r="C23" s="21"/>
      <c r="D23" s="21"/>
      <c r="E23" s="14"/>
      <c r="F23" s="14"/>
      <c r="G23" s="14"/>
      <c r="H23" s="15"/>
      <c r="I23" s="16">
        <f>IF(G23="",1,IFERROR(VLOOKUP(G23,Assumptions!$F$4:$G$6,2,FALSE),1))</f>
        <v>1</v>
      </c>
      <c r="J23" s="17">
        <f t="shared" si="0"/>
        <v>0</v>
      </c>
      <c r="K23" s="14"/>
      <c r="L23" s="14"/>
      <c r="M23" s="17">
        <f>IF(J23="",,J23*IFERROR(K23,1)*IFERROR(VLOOKUP(L23,Assumptions!$A$26:$C$29,2,FALSE),1))</f>
        <v>0</v>
      </c>
      <c r="N23" s="14"/>
      <c r="O23" s="17">
        <f t="shared" si="1"/>
        <v>0</v>
      </c>
      <c r="P23" s="18"/>
      <c r="Q23" s="18"/>
      <c r="R23" s="16" t="str">
        <f t="shared" ca="1" si="2"/>
        <v>Expired</v>
      </c>
      <c r="S23" s="21"/>
      <c r="T23" s="16"/>
    </row>
    <row r="24" spans="1:20" x14ac:dyDescent="0.3">
      <c r="A24" s="13">
        <v>23</v>
      </c>
      <c r="B24" s="14"/>
      <c r="C24" s="21"/>
      <c r="D24" s="21"/>
      <c r="E24" s="14"/>
      <c r="F24" s="14"/>
      <c r="G24" s="14"/>
      <c r="H24" s="15"/>
      <c r="I24" s="16">
        <f>IF(G24="",1,IFERROR(VLOOKUP(G24,Assumptions!$F$4:$G$6,2,FALSE),1))</f>
        <v>1</v>
      </c>
      <c r="J24" s="17">
        <f t="shared" si="0"/>
        <v>0</v>
      </c>
      <c r="K24" s="14"/>
      <c r="L24" s="14"/>
      <c r="M24" s="17">
        <f>IF(J24="",,J24*IFERROR(K24,1)*IFERROR(VLOOKUP(L24,Assumptions!$A$26:$C$29,2,FALSE),1))</f>
        <v>0</v>
      </c>
      <c r="N24" s="14"/>
      <c r="O24" s="17">
        <f t="shared" si="1"/>
        <v>0</v>
      </c>
      <c r="P24" s="18"/>
      <c r="Q24" s="18"/>
      <c r="R24" s="16" t="str">
        <f t="shared" ca="1" si="2"/>
        <v>Expired</v>
      </c>
      <c r="S24" s="21"/>
      <c r="T24" s="16"/>
    </row>
    <row r="25" spans="1:20" x14ac:dyDescent="0.3">
      <c r="A25" s="13">
        <v>24</v>
      </c>
      <c r="B25" s="14"/>
      <c r="C25" s="21"/>
      <c r="D25" s="21"/>
      <c r="E25" s="14"/>
      <c r="F25" s="14"/>
      <c r="G25" s="14"/>
      <c r="H25" s="15"/>
      <c r="I25" s="16">
        <f>IF(G25="",1,IFERROR(VLOOKUP(G25,Assumptions!$F$4:$G$6,2,FALSE),1))</f>
        <v>1</v>
      </c>
      <c r="J25" s="17">
        <f t="shared" si="0"/>
        <v>0</v>
      </c>
      <c r="K25" s="14"/>
      <c r="L25" s="14"/>
      <c r="M25" s="17">
        <f>IF(J25="",,J25*IFERROR(K25,1)*IFERROR(VLOOKUP(L25,Assumptions!$A$26:$C$29,2,FALSE),1))</f>
        <v>0</v>
      </c>
      <c r="N25" s="14"/>
      <c r="O25" s="17">
        <f t="shared" si="1"/>
        <v>0</v>
      </c>
      <c r="P25" s="18"/>
      <c r="Q25" s="18"/>
      <c r="R25" s="16" t="str">
        <f t="shared" ca="1" si="2"/>
        <v>Expired</v>
      </c>
      <c r="S25" s="21"/>
      <c r="T25" s="16"/>
    </row>
    <row r="26" spans="1:20" x14ac:dyDescent="0.3">
      <c r="A26" s="13">
        <v>25</v>
      </c>
      <c r="B26" s="14"/>
      <c r="C26" s="21"/>
      <c r="D26" s="21"/>
      <c r="E26" s="14"/>
      <c r="F26" s="14"/>
      <c r="G26" s="14"/>
      <c r="H26" s="15"/>
      <c r="I26" s="16">
        <f>IF(G26="",1,IFERROR(VLOOKUP(G26,Assumptions!$F$4:$G$6,2,FALSE),1))</f>
        <v>1</v>
      </c>
      <c r="J26" s="17">
        <f t="shared" si="0"/>
        <v>0</v>
      </c>
      <c r="K26" s="14"/>
      <c r="L26" s="14"/>
      <c r="M26" s="17">
        <f>IF(J26="",,J26*IFERROR(K26,1)*IFERROR(VLOOKUP(L26,Assumptions!$A$26:$C$29,2,FALSE),1))</f>
        <v>0</v>
      </c>
      <c r="N26" s="14"/>
      <c r="O26" s="17">
        <f t="shared" si="1"/>
        <v>0</v>
      </c>
      <c r="P26" s="18"/>
      <c r="Q26" s="18"/>
      <c r="R26" s="16" t="str">
        <f t="shared" ca="1" si="2"/>
        <v>Expired</v>
      </c>
      <c r="S26" s="21"/>
      <c r="T26" s="16"/>
    </row>
    <row r="27" spans="1:20" x14ac:dyDescent="0.3">
      <c r="A27" s="13">
        <v>26</v>
      </c>
      <c r="B27" s="14"/>
      <c r="C27" s="21"/>
      <c r="D27" s="21"/>
      <c r="E27" s="14"/>
      <c r="F27" s="14"/>
      <c r="G27" s="14"/>
      <c r="H27" s="15"/>
      <c r="I27" s="16">
        <f>IF(G27="",1,IFERROR(VLOOKUP(G27,Assumptions!$F$4:$G$6,2,FALSE),1))</f>
        <v>1</v>
      </c>
      <c r="J27" s="17">
        <f t="shared" si="0"/>
        <v>0</v>
      </c>
      <c r="K27" s="14"/>
      <c r="L27" s="14"/>
      <c r="M27" s="17">
        <f>IF(J27="",,J27*IFERROR(K27,1)*IFERROR(VLOOKUP(L27,Assumptions!$A$26:$C$29,2,FALSE),1))</f>
        <v>0</v>
      </c>
      <c r="N27" s="14"/>
      <c r="O27" s="17">
        <f t="shared" si="1"/>
        <v>0</v>
      </c>
      <c r="P27" s="18"/>
      <c r="Q27" s="18"/>
      <c r="R27" s="16" t="str">
        <f t="shared" ca="1" si="2"/>
        <v>Expired</v>
      </c>
      <c r="S27" s="21"/>
      <c r="T27" s="16"/>
    </row>
    <row r="28" spans="1:20" x14ac:dyDescent="0.3">
      <c r="A28" s="13">
        <v>27</v>
      </c>
      <c r="B28" s="14"/>
      <c r="C28" s="21"/>
      <c r="D28" s="21"/>
      <c r="E28" s="14"/>
      <c r="F28" s="14"/>
      <c r="G28" s="14"/>
      <c r="H28" s="15"/>
      <c r="I28" s="16">
        <f>IF(G28="",1,IFERROR(VLOOKUP(G28,Assumptions!$F$4:$G$6,2,FALSE),1))</f>
        <v>1</v>
      </c>
      <c r="J28" s="17">
        <f t="shared" si="0"/>
        <v>0</v>
      </c>
      <c r="K28" s="14"/>
      <c r="L28" s="14"/>
      <c r="M28" s="17">
        <f>IF(J28="",,J28*IFERROR(K28,1)*IFERROR(VLOOKUP(L28,Assumptions!$A$26:$C$29,2,FALSE),1))</f>
        <v>0</v>
      </c>
      <c r="N28" s="14"/>
      <c r="O28" s="17">
        <f t="shared" si="1"/>
        <v>0</v>
      </c>
      <c r="P28" s="18"/>
      <c r="Q28" s="18"/>
      <c r="R28" s="16" t="str">
        <f t="shared" ca="1" si="2"/>
        <v>Expired</v>
      </c>
      <c r="S28" s="21"/>
      <c r="T28" s="16"/>
    </row>
    <row r="29" spans="1:20" x14ac:dyDescent="0.3">
      <c r="A29" s="13">
        <v>28</v>
      </c>
      <c r="B29" s="14"/>
      <c r="C29" s="21"/>
      <c r="D29" s="21"/>
      <c r="E29" s="14"/>
      <c r="F29" s="14"/>
      <c r="G29" s="14"/>
      <c r="H29" s="15"/>
      <c r="I29" s="16">
        <f>IF(G29="",1,IFERROR(VLOOKUP(G29,Assumptions!$F$4:$G$6,2,FALSE),1))</f>
        <v>1</v>
      </c>
      <c r="J29" s="17">
        <f t="shared" si="0"/>
        <v>0</v>
      </c>
      <c r="K29" s="14"/>
      <c r="L29" s="14"/>
      <c r="M29" s="17">
        <f>IF(J29="",,J29*IFERROR(K29,1)*IFERROR(VLOOKUP(L29,Assumptions!$A$26:$C$29,2,FALSE),1))</f>
        <v>0</v>
      </c>
      <c r="N29" s="14"/>
      <c r="O29" s="17">
        <f t="shared" si="1"/>
        <v>0</v>
      </c>
      <c r="P29" s="18"/>
      <c r="Q29" s="18"/>
      <c r="R29" s="16" t="str">
        <f t="shared" ca="1" si="2"/>
        <v>Expired</v>
      </c>
      <c r="S29" s="21"/>
      <c r="T29" s="16"/>
    </row>
    <row r="30" spans="1:20" x14ac:dyDescent="0.3">
      <c r="A30" s="13">
        <v>29</v>
      </c>
      <c r="B30" s="14"/>
      <c r="C30" s="21"/>
      <c r="D30" s="21"/>
      <c r="E30" s="14"/>
      <c r="F30" s="14"/>
      <c r="G30" s="14"/>
      <c r="H30" s="15"/>
      <c r="I30" s="16">
        <f>IF(G30="",1,IFERROR(VLOOKUP(G30,Assumptions!$F$4:$G$6,2,FALSE),1))</f>
        <v>1</v>
      </c>
      <c r="J30" s="17">
        <f t="shared" si="0"/>
        <v>0</v>
      </c>
      <c r="K30" s="14"/>
      <c r="L30" s="14"/>
      <c r="M30" s="17">
        <f>IF(J30="",,J30*IFERROR(K30,1)*IFERROR(VLOOKUP(L30,Assumptions!$A$26:$C$29,2,FALSE),1))</f>
        <v>0</v>
      </c>
      <c r="N30" s="14"/>
      <c r="O30" s="17">
        <f t="shared" si="1"/>
        <v>0</v>
      </c>
      <c r="P30" s="18"/>
      <c r="Q30" s="18"/>
      <c r="R30" s="16" t="str">
        <f t="shared" ca="1" si="2"/>
        <v>Expired</v>
      </c>
      <c r="S30" s="21"/>
      <c r="T30" s="16"/>
    </row>
    <row r="31" spans="1:20" x14ac:dyDescent="0.3">
      <c r="A31" s="13">
        <v>30</v>
      </c>
      <c r="B31" s="14"/>
      <c r="C31" s="21"/>
      <c r="D31" s="21"/>
      <c r="E31" s="14"/>
      <c r="F31" s="14"/>
      <c r="G31" s="14"/>
      <c r="H31" s="15"/>
      <c r="I31" s="16">
        <f>IF(G31="",1,IFERROR(VLOOKUP(G31,Assumptions!$F$4:$G$6,2,FALSE),1))</f>
        <v>1</v>
      </c>
      <c r="J31" s="17">
        <f t="shared" si="0"/>
        <v>0</v>
      </c>
      <c r="K31" s="14"/>
      <c r="L31" s="14"/>
      <c r="M31" s="17">
        <f>IF(J31="",,J31*IFERROR(K31,1)*IFERROR(VLOOKUP(L31,Assumptions!$A$26:$C$29,2,FALSE),1))</f>
        <v>0</v>
      </c>
      <c r="N31" s="14"/>
      <c r="O31" s="17">
        <f t="shared" si="1"/>
        <v>0</v>
      </c>
      <c r="P31" s="18"/>
      <c r="Q31" s="18"/>
      <c r="R31" s="16" t="str">
        <f t="shared" ca="1" si="2"/>
        <v>Expired</v>
      </c>
      <c r="S31" s="21"/>
      <c r="T31" s="16"/>
    </row>
    <row r="32" spans="1:20" x14ac:dyDescent="0.3">
      <c r="A32" s="13">
        <v>31</v>
      </c>
      <c r="B32" s="14"/>
      <c r="C32" s="21"/>
      <c r="D32" s="21"/>
      <c r="E32" s="14"/>
      <c r="F32" s="14"/>
      <c r="G32" s="14"/>
      <c r="H32" s="15"/>
      <c r="I32" s="16">
        <f>IF(G32="",1,IFERROR(VLOOKUP(G32,Assumptions!$F$4:$G$6,2,FALSE),1))</f>
        <v>1</v>
      </c>
      <c r="J32" s="17">
        <f t="shared" si="0"/>
        <v>0</v>
      </c>
      <c r="K32" s="14"/>
      <c r="L32" s="14"/>
      <c r="M32" s="17">
        <f>IF(J32="",,J32*IFERROR(K32,1)*IFERROR(VLOOKUP(L32,Assumptions!$A$26:$C$29,2,FALSE),1))</f>
        <v>0</v>
      </c>
      <c r="N32" s="14"/>
      <c r="O32" s="17">
        <f t="shared" si="1"/>
        <v>0</v>
      </c>
      <c r="P32" s="18"/>
      <c r="Q32" s="18"/>
      <c r="R32" s="16" t="str">
        <f t="shared" ca="1" si="2"/>
        <v>Expired</v>
      </c>
      <c r="S32" s="21"/>
      <c r="T32" s="16"/>
    </row>
    <row r="33" spans="1:20" x14ac:dyDescent="0.3">
      <c r="A33" s="13">
        <v>32</v>
      </c>
      <c r="B33" s="14"/>
      <c r="C33" s="21"/>
      <c r="D33" s="21"/>
      <c r="E33" s="14"/>
      <c r="F33" s="14"/>
      <c r="G33" s="14"/>
      <c r="H33" s="15"/>
      <c r="I33" s="16">
        <f>IF(G33="",1,IFERROR(VLOOKUP(G33,Assumptions!$F$4:$G$6,2,FALSE),1))</f>
        <v>1</v>
      </c>
      <c r="J33" s="17">
        <f t="shared" si="0"/>
        <v>0</v>
      </c>
      <c r="K33" s="14"/>
      <c r="L33" s="14"/>
      <c r="M33" s="17">
        <f>IF(J33="",,J33*IFERROR(K33,1)*IFERROR(VLOOKUP(L33,Assumptions!$A$26:$C$29,2,FALSE),1))</f>
        <v>0</v>
      </c>
      <c r="N33" s="14"/>
      <c r="O33" s="17">
        <f t="shared" si="1"/>
        <v>0</v>
      </c>
      <c r="P33" s="18"/>
      <c r="Q33" s="18"/>
      <c r="R33" s="16" t="str">
        <f t="shared" ca="1" si="2"/>
        <v>Expired</v>
      </c>
      <c r="S33" s="21"/>
      <c r="T33" s="16"/>
    </row>
    <row r="34" spans="1:20" x14ac:dyDescent="0.3">
      <c r="A34" s="13">
        <v>33</v>
      </c>
      <c r="B34" s="14"/>
      <c r="C34" s="21"/>
      <c r="D34" s="21"/>
      <c r="E34" s="14"/>
      <c r="F34" s="14"/>
      <c r="G34" s="14"/>
      <c r="H34" s="15"/>
      <c r="I34" s="16">
        <f>IF(G34="",1,IFERROR(VLOOKUP(G34,Assumptions!$F$4:$G$6,2,FALSE),1))</f>
        <v>1</v>
      </c>
      <c r="J34" s="17">
        <f t="shared" si="0"/>
        <v>0</v>
      </c>
      <c r="K34" s="14"/>
      <c r="L34" s="14"/>
      <c r="M34" s="17">
        <f>IF(J34="",,J34*IFERROR(K34,1)*IFERROR(VLOOKUP(L34,Assumptions!$A$26:$C$29,2,FALSE),1))</f>
        <v>0</v>
      </c>
      <c r="N34" s="14"/>
      <c r="O34" s="17">
        <f t="shared" si="1"/>
        <v>0</v>
      </c>
      <c r="P34" s="18"/>
      <c r="Q34" s="18"/>
      <c r="R34" s="16" t="str">
        <f t="shared" ca="1" si="2"/>
        <v>Expired</v>
      </c>
      <c r="S34" s="21"/>
      <c r="T34" s="16"/>
    </row>
    <row r="35" spans="1:20" x14ac:dyDescent="0.3">
      <c r="A35" s="13">
        <v>34</v>
      </c>
      <c r="B35" s="14"/>
      <c r="C35" s="21"/>
      <c r="D35" s="21"/>
      <c r="E35" s="14"/>
      <c r="F35" s="14"/>
      <c r="G35" s="14"/>
      <c r="H35" s="15"/>
      <c r="I35" s="16">
        <f>IF(G35="",1,IFERROR(VLOOKUP(G35,Assumptions!$F$4:$G$6,2,FALSE),1))</f>
        <v>1</v>
      </c>
      <c r="J35" s="17">
        <f t="shared" si="0"/>
        <v>0</v>
      </c>
      <c r="K35" s="14"/>
      <c r="L35" s="14"/>
      <c r="M35" s="17">
        <f>IF(J35="",,J35*IFERROR(K35,1)*IFERROR(VLOOKUP(L35,Assumptions!$A$26:$C$29,2,FALSE),1))</f>
        <v>0</v>
      </c>
      <c r="N35" s="14"/>
      <c r="O35" s="17">
        <f t="shared" si="1"/>
        <v>0</v>
      </c>
      <c r="P35" s="18"/>
      <c r="Q35" s="18"/>
      <c r="R35" s="16" t="str">
        <f t="shared" ca="1" si="2"/>
        <v>Expired</v>
      </c>
      <c r="S35" s="21"/>
      <c r="T35" s="16"/>
    </row>
    <row r="36" spans="1:20" x14ac:dyDescent="0.3">
      <c r="A36" s="13">
        <v>35</v>
      </c>
      <c r="B36" s="14"/>
      <c r="C36" s="21"/>
      <c r="D36" s="21"/>
      <c r="E36" s="14"/>
      <c r="F36" s="14"/>
      <c r="G36" s="14"/>
      <c r="H36" s="15"/>
      <c r="I36" s="16">
        <f>IF(G36="",1,IFERROR(VLOOKUP(G36,Assumptions!$F$4:$G$6,2,FALSE),1))</f>
        <v>1</v>
      </c>
      <c r="J36" s="17">
        <f t="shared" si="0"/>
        <v>0</v>
      </c>
      <c r="K36" s="14"/>
      <c r="L36" s="14"/>
      <c r="M36" s="17">
        <f>IF(J36="",,J36*IFERROR(K36,1)*IFERROR(VLOOKUP(L36,Assumptions!$A$26:$C$29,2,FALSE),1))</f>
        <v>0</v>
      </c>
      <c r="N36" s="14"/>
      <c r="O36" s="17">
        <f t="shared" si="1"/>
        <v>0</v>
      </c>
      <c r="P36" s="18"/>
      <c r="Q36" s="18"/>
      <c r="R36" s="16" t="str">
        <f t="shared" ca="1" si="2"/>
        <v>Expired</v>
      </c>
      <c r="S36" s="21"/>
      <c r="T36" s="16"/>
    </row>
    <row r="37" spans="1:20" x14ac:dyDescent="0.3">
      <c r="A37" s="13">
        <v>36</v>
      </c>
      <c r="B37" s="14"/>
      <c r="C37" s="21"/>
      <c r="D37" s="21"/>
      <c r="E37" s="14"/>
      <c r="F37" s="14"/>
      <c r="G37" s="14"/>
      <c r="H37" s="15"/>
      <c r="I37" s="16">
        <f>IF(G37="",1,IFERROR(VLOOKUP(G37,Assumptions!$F$4:$G$6,2,FALSE),1))</f>
        <v>1</v>
      </c>
      <c r="J37" s="17">
        <f t="shared" si="0"/>
        <v>0</v>
      </c>
      <c r="K37" s="14"/>
      <c r="L37" s="14"/>
      <c r="M37" s="17">
        <f>IF(J37="",,J37*IFERROR(K37,1)*IFERROR(VLOOKUP(L37,Assumptions!$A$26:$C$29,2,FALSE),1))</f>
        <v>0</v>
      </c>
      <c r="N37" s="14"/>
      <c r="O37" s="17">
        <f t="shared" si="1"/>
        <v>0</v>
      </c>
      <c r="P37" s="18"/>
      <c r="Q37" s="18"/>
      <c r="R37" s="16" t="str">
        <f t="shared" ca="1" si="2"/>
        <v>Expired</v>
      </c>
      <c r="S37" s="21"/>
      <c r="T37" s="16"/>
    </row>
    <row r="38" spans="1:20" x14ac:dyDescent="0.3">
      <c r="A38" s="13">
        <v>37</v>
      </c>
      <c r="B38" s="14"/>
      <c r="C38" s="21"/>
      <c r="D38" s="21"/>
      <c r="E38" s="14"/>
      <c r="F38" s="14"/>
      <c r="G38" s="14"/>
      <c r="H38" s="15"/>
      <c r="I38" s="16">
        <f>IF(G38="",1,IFERROR(VLOOKUP(G38,Assumptions!$F$4:$G$6,2,FALSE),1))</f>
        <v>1</v>
      </c>
      <c r="J38" s="17">
        <f t="shared" si="0"/>
        <v>0</v>
      </c>
      <c r="K38" s="14"/>
      <c r="L38" s="14"/>
      <c r="M38" s="17">
        <f>IF(J38="",,J38*IFERROR(K38,1)*IFERROR(VLOOKUP(L38,Assumptions!$A$26:$C$29,2,FALSE),1))</f>
        <v>0</v>
      </c>
      <c r="N38" s="14"/>
      <c r="O38" s="17">
        <f t="shared" si="1"/>
        <v>0</v>
      </c>
      <c r="P38" s="18"/>
      <c r="Q38" s="18"/>
      <c r="R38" s="16" t="str">
        <f t="shared" ca="1" si="2"/>
        <v>Expired</v>
      </c>
      <c r="S38" s="21"/>
      <c r="T38" s="16"/>
    </row>
    <row r="39" spans="1:20" x14ac:dyDescent="0.3">
      <c r="A39" s="13"/>
      <c r="B39" s="14"/>
      <c r="C39" s="21"/>
      <c r="D39" s="21"/>
      <c r="E39" s="14"/>
      <c r="F39" s="14"/>
      <c r="G39" s="14"/>
      <c r="H39" s="15"/>
      <c r="I39" s="16">
        <f>IF(G39="",1,IFERROR(VLOOKUP(G39,Assumptions!$F$4:$G$6,2,FALSE),1))</f>
        <v>1</v>
      </c>
      <c r="J39" s="17">
        <f t="shared" si="0"/>
        <v>0</v>
      </c>
      <c r="K39" s="14"/>
      <c r="L39" s="14"/>
      <c r="M39" s="17">
        <f>IF(J39="",,J39*IFERROR(K39,1)*IFERROR(VLOOKUP(L39,Assumptions!$A$26:$C$29,2,FALSE),1))</f>
        <v>0</v>
      </c>
      <c r="N39" s="14"/>
      <c r="O39" s="17">
        <f t="shared" si="1"/>
        <v>0</v>
      </c>
      <c r="P39" s="18"/>
      <c r="Q39" s="18"/>
      <c r="R39" s="16" t="str">
        <f t="shared" ca="1" si="2"/>
        <v>Expired</v>
      </c>
      <c r="S39" s="21"/>
      <c r="T39" s="16"/>
    </row>
    <row r="40" spans="1:20" x14ac:dyDescent="0.3">
      <c r="A40" s="13"/>
      <c r="B40" s="14"/>
      <c r="C40" s="21"/>
      <c r="D40" s="21"/>
      <c r="E40" s="14"/>
      <c r="F40" s="14"/>
      <c r="G40" s="14"/>
      <c r="H40" s="15"/>
      <c r="I40" s="16">
        <f>IF(G40="",1,IFERROR(VLOOKUP(G40,Assumptions!$F$4:$G$6,2,FALSE),1))</f>
        <v>1</v>
      </c>
      <c r="J40" s="17">
        <f t="shared" si="0"/>
        <v>0</v>
      </c>
      <c r="K40" s="14"/>
      <c r="L40" s="14"/>
      <c r="M40" s="17">
        <f>IF(J40="",,J40*IFERROR(K40,1)*IFERROR(VLOOKUP(L40,Assumptions!$A$26:$C$29,2,FALSE),1))</f>
        <v>0</v>
      </c>
      <c r="N40" s="14"/>
      <c r="O40" s="17">
        <f t="shared" si="1"/>
        <v>0</v>
      </c>
      <c r="P40" s="18"/>
      <c r="Q40" s="18"/>
      <c r="R40" s="16" t="str">
        <f t="shared" ca="1" si="2"/>
        <v>Expired</v>
      </c>
      <c r="S40" s="21"/>
      <c r="T40" s="16"/>
    </row>
    <row r="41" spans="1:20" x14ac:dyDescent="0.3">
      <c r="A41" s="13"/>
      <c r="B41" s="14"/>
      <c r="C41" s="21"/>
      <c r="D41" s="21"/>
      <c r="E41" s="14"/>
      <c r="F41" s="14"/>
      <c r="G41" s="14"/>
      <c r="H41" s="15"/>
      <c r="I41" s="16">
        <f>IF(G41="",1,IFERROR(VLOOKUP(G41,Assumptions!$F$4:$G$6,2,FALSE),1))</f>
        <v>1</v>
      </c>
      <c r="J41" s="17">
        <f t="shared" si="0"/>
        <v>0</v>
      </c>
      <c r="K41" s="14"/>
      <c r="L41" s="14"/>
      <c r="M41" s="17">
        <f>IF(J41="",,J41*IFERROR(K41,1)*IFERROR(VLOOKUP(L41,Assumptions!$A$26:$C$29,2,FALSE),1))</f>
        <v>0</v>
      </c>
      <c r="N41" s="14"/>
      <c r="O41" s="17">
        <f t="shared" si="1"/>
        <v>0</v>
      </c>
      <c r="P41" s="18"/>
      <c r="Q41" s="18"/>
      <c r="R41" s="16" t="str">
        <f t="shared" ca="1" si="2"/>
        <v>Expired</v>
      </c>
      <c r="S41" s="21"/>
      <c r="T41" s="16"/>
    </row>
    <row r="42" spans="1:20" x14ac:dyDescent="0.3">
      <c r="A42" s="13"/>
      <c r="B42" s="14"/>
      <c r="C42" s="21"/>
      <c r="D42" s="21"/>
      <c r="E42" s="14"/>
      <c r="F42" s="14"/>
      <c r="G42" s="14"/>
      <c r="H42" s="15"/>
      <c r="I42" s="16">
        <f>IF(G42="",1,IFERROR(VLOOKUP(G42,Assumptions!$F$4:$G$6,2,FALSE),1))</f>
        <v>1</v>
      </c>
      <c r="J42" s="17">
        <f t="shared" si="0"/>
        <v>0</v>
      </c>
      <c r="K42" s="14"/>
      <c r="L42" s="14"/>
      <c r="M42" s="17">
        <f>IF(J42="",,J42*IFERROR(K42,1)*IFERROR(VLOOKUP(L42,Assumptions!$A$26:$C$29,2,FALSE),1))</f>
        <v>0</v>
      </c>
      <c r="N42" s="14"/>
      <c r="O42" s="17">
        <f t="shared" si="1"/>
        <v>0</v>
      </c>
      <c r="P42" s="18"/>
      <c r="Q42" s="18"/>
      <c r="R42" s="16" t="str">
        <f t="shared" ca="1" si="2"/>
        <v>Expired</v>
      </c>
      <c r="S42" s="21"/>
      <c r="T42" s="16"/>
    </row>
    <row r="43" spans="1:20" x14ac:dyDescent="0.3">
      <c r="A43" s="13"/>
      <c r="B43" s="14"/>
      <c r="C43" s="21"/>
      <c r="D43" s="21"/>
      <c r="E43" s="14"/>
      <c r="F43" s="14"/>
      <c r="G43" s="14"/>
      <c r="H43" s="15"/>
      <c r="I43" s="16">
        <f>IF(G43="",1,IFERROR(VLOOKUP(G43,Assumptions!$F$4:$G$6,2,FALSE),1))</f>
        <v>1</v>
      </c>
      <c r="J43" s="17">
        <f t="shared" si="0"/>
        <v>0</v>
      </c>
      <c r="K43" s="14"/>
      <c r="L43" s="14"/>
      <c r="M43" s="17">
        <f>IF(J43="",,J43*IFERROR(K43,1)*IFERROR(VLOOKUP(L43,Assumptions!$A$26:$C$29,2,FALSE),1))</f>
        <v>0</v>
      </c>
      <c r="N43" s="14"/>
      <c r="O43" s="17">
        <f t="shared" si="1"/>
        <v>0</v>
      </c>
      <c r="P43" s="18"/>
      <c r="Q43" s="18"/>
      <c r="R43" s="16" t="str">
        <f t="shared" ca="1" si="2"/>
        <v>Expired</v>
      </c>
      <c r="S43" s="21"/>
      <c r="T43" s="16"/>
    </row>
    <row r="44" spans="1:20" x14ac:dyDescent="0.3">
      <c r="A44" s="13"/>
      <c r="B44" s="14"/>
      <c r="C44" s="21"/>
      <c r="D44" s="21"/>
      <c r="E44" s="14"/>
      <c r="F44" s="14"/>
      <c r="G44" s="14"/>
      <c r="H44" s="15"/>
      <c r="I44" s="16">
        <f>IF(G44="",1,IFERROR(VLOOKUP(G44,Assumptions!$F$4:$G$6,2,FALSE),1))</f>
        <v>1</v>
      </c>
      <c r="J44" s="17">
        <f t="shared" si="0"/>
        <v>0</v>
      </c>
      <c r="K44" s="14"/>
      <c r="L44" s="14"/>
      <c r="M44" s="17">
        <f>IF(J44="",,J44*IFERROR(K44,1)*IFERROR(VLOOKUP(L44,Assumptions!$A$26:$C$29,2,FALSE),1))</f>
        <v>0</v>
      </c>
      <c r="N44" s="14"/>
      <c r="O44" s="17">
        <f t="shared" si="1"/>
        <v>0</v>
      </c>
      <c r="P44" s="18"/>
      <c r="Q44" s="18"/>
      <c r="R44" s="16" t="str">
        <f t="shared" ca="1" si="2"/>
        <v>Expired</v>
      </c>
      <c r="S44" s="21"/>
      <c r="T44" s="16"/>
    </row>
    <row r="45" spans="1:20" x14ac:dyDescent="0.3">
      <c r="A45" s="13"/>
      <c r="B45" s="14"/>
      <c r="C45" s="21"/>
      <c r="D45" s="21"/>
      <c r="E45" s="14"/>
      <c r="F45" s="14"/>
      <c r="G45" s="14"/>
      <c r="H45" s="15"/>
      <c r="I45" s="16">
        <f>IF(G45="",1,IFERROR(VLOOKUP(G45,Assumptions!$F$4:$G$6,2,FALSE),1))</f>
        <v>1</v>
      </c>
      <c r="J45" s="17">
        <f t="shared" si="0"/>
        <v>0</v>
      </c>
      <c r="K45" s="14"/>
      <c r="L45" s="14"/>
      <c r="M45" s="17">
        <f>IF(J45="",,J45*IFERROR(K45,1)*IFERROR(VLOOKUP(L45,Assumptions!$A$26:$C$29,2,FALSE),1))</f>
        <v>0</v>
      </c>
      <c r="N45" s="14"/>
      <c r="O45" s="17">
        <f t="shared" si="1"/>
        <v>0</v>
      </c>
      <c r="P45" s="18"/>
      <c r="Q45" s="18"/>
      <c r="R45" s="16" t="str">
        <f t="shared" ca="1" si="2"/>
        <v>Expired</v>
      </c>
      <c r="S45" s="21"/>
      <c r="T45" s="16"/>
    </row>
    <row r="46" spans="1:20" x14ac:dyDescent="0.3">
      <c r="A46" s="13"/>
      <c r="B46" s="14"/>
      <c r="C46" s="21"/>
      <c r="D46" s="21"/>
      <c r="E46" s="14"/>
      <c r="F46" s="14"/>
      <c r="G46" s="14"/>
      <c r="H46" s="15"/>
      <c r="I46" s="16">
        <f>IF(G46="",1,IFERROR(VLOOKUP(G46,Assumptions!$F$4:$G$6,2,FALSE),1))</f>
        <v>1</v>
      </c>
      <c r="J46" s="17">
        <f t="shared" si="0"/>
        <v>0</v>
      </c>
      <c r="K46" s="14"/>
      <c r="L46" s="14"/>
      <c r="M46" s="17">
        <f>IF(J46="",,J46*IFERROR(K46,1)*IFERROR(VLOOKUP(L46,Assumptions!$A$26:$C$29,2,FALSE),1))</f>
        <v>0</v>
      </c>
      <c r="N46" s="14"/>
      <c r="O46" s="17">
        <f t="shared" si="1"/>
        <v>0</v>
      </c>
      <c r="P46" s="18"/>
      <c r="Q46" s="18"/>
      <c r="R46" s="16" t="str">
        <f t="shared" ca="1" si="2"/>
        <v>Expired</v>
      </c>
      <c r="S46" s="21"/>
      <c r="T46" s="16"/>
    </row>
    <row r="47" spans="1:20" x14ac:dyDescent="0.3">
      <c r="A47" s="13"/>
      <c r="B47" s="14"/>
      <c r="C47" s="21"/>
      <c r="D47" s="21"/>
      <c r="E47" s="14"/>
      <c r="F47" s="14"/>
      <c r="G47" s="14"/>
      <c r="H47" s="15"/>
      <c r="I47" s="16">
        <f>IF(G47="",1,IFERROR(VLOOKUP(G47,Assumptions!$F$4:$G$6,2,FALSE),1))</f>
        <v>1</v>
      </c>
      <c r="J47" s="17">
        <f t="shared" si="0"/>
        <v>0</v>
      </c>
      <c r="K47" s="14"/>
      <c r="L47" s="14"/>
      <c r="M47" s="17">
        <f>IF(J47="",,J47*IFERROR(K47,1)*IFERROR(VLOOKUP(L47,Assumptions!$A$26:$C$29,2,FALSE),1))</f>
        <v>0</v>
      </c>
      <c r="N47" s="14"/>
      <c r="O47" s="17">
        <f t="shared" si="1"/>
        <v>0</v>
      </c>
      <c r="P47" s="18"/>
      <c r="Q47" s="18"/>
      <c r="R47" s="16" t="str">
        <f t="shared" ca="1" si="2"/>
        <v>Expired</v>
      </c>
      <c r="S47" s="21"/>
      <c r="T47" s="16"/>
    </row>
    <row r="48" spans="1:20" x14ac:dyDescent="0.3">
      <c r="A48" s="13"/>
      <c r="B48" s="14"/>
      <c r="C48" s="21"/>
      <c r="D48" s="21"/>
      <c r="E48" s="14"/>
      <c r="F48" s="14"/>
      <c r="G48" s="14"/>
      <c r="H48" s="15"/>
      <c r="I48" s="16">
        <f>IF(G48="",1,IFERROR(VLOOKUP(G48,Assumptions!$F$4:$G$6,2,FALSE),1))</f>
        <v>1</v>
      </c>
      <c r="J48" s="17">
        <f t="shared" si="0"/>
        <v>0</v>
      </c>
      <c r="K48" s="14"/>
      <c r="L48" s="14"/>
      <c r="M48" s="17">
        <f>IF(J48="",,J48*IFERROR(K48,1)*IFERROR(VLOOKUP(L48,Assumptions!$A$26:$C$29,2,FALSE),1))</f>
        <v>0</v>
      </c>
      <c r="N48" s="14"/>
      <c r="O48" s="17">
        <f t="shared" si="1"/>
        <v>0</v>
      </c>
      <c r="P48" s="18"/>
      <c r="Q48" s="18"/>
      <c r="R48" s="16" t="str">
        <f t="shared" ca="1" si="2"/>
        <v>Expired</v>
      </c>
      <c r="S48" s="21"/>
      <c r="T48" s="16"/>
    </row>
    <row r="49" spans="1:20" x14ac:dyDescent="0.3">
      <c r="A49" s="13"/>
      <c r="B49" s="14"/>
      <c r="C49" s="21"/>
      <c r="D49" s="21"/>
      <c r="E49" s="14"/>
      <c r="F49" s="14"/>
      <c r="G49" s="14"/>
      <c r="H49" s="15"/>
      <c r="I49" s="16">
        <f>IF(G49="",1,IFERROR(VLOOKUP(G49,Assumptions!$F$4:$G$6,2,FALSE),1))</f>
        <v>1</v>
      </c>
      <c r="J49" s="17">
        <f t="shared" si="0"/>
        <v>0</v>
      </c>
      <c r="K49" s="14"/>
      <c r="L49" s="14"/>
      <c r="M49" s="17">
        <f>IF(J49="",,J49*IFERROR(K49,1)*IFERROR(VLOOKUP(L49,Assumptions!$A$26:$C$29,2,FALSE),1))</f>
        <v>0</v>
      </c>
      <c r="N49" s="14"/>
      <c r="O49" s="17">
        <f t="shared" si="1"/>
        <v>0</v>
      </c>
      <c r="P49" s="18"/>
      <c r="Q49" s="18"/>
      <c r="R49" s="16" t="str">
        <f t="shared" ca="1" si="2"/>
        <v>Expired</v>
      </c>
      <c r="S49" s="21"/>
      <c r="T49" s="16"/>
    </row>
    <row r="50" spans="1:20" x14ac:dyDescent="0.3">
      <c r="A50" s="13"/>
      <c r="B50" s="14"/>
      <c r="C50" s="21"/>
      <c r="D50" s="21"/>
      <c r="E50" s="14"/>
      <c r="F50" s="14"/>
      <c r="G50" s="14"/>
      <c r="H50" s="15"/>
      <c r="I50" s="16">
        <f>IF(G50="",1,IFERROR(VLOOKUP(G50,Assumptions!$F$4:$G$6,2,FALSE),1))</f>
        <v>1</v>
      </c>
      <c r="J50" s="17">
        <f t="shared" si="0"/>
        <v>0</v>
      </c>
      <c r="K50" s="14"/>
      <c r="L50" s="14"/>
      <c r="M50" s="17">
        <f>IF(J50="",,J50*IFERROR(K50,1)*IFERROR(VLOOKUP(L50,Assumptions!$A$26:$C$29,2,FALSE),1))</f>
        <v>0</v>
      </c>
      <c r="N50" s="14"/>
      <c r="O50" s="17">
        <f t="shared" si="1"/>
        <v>0</v>
      </c>
      <c r="P50" s="18"/>
      <c r="Q50" s="18"/>
      <c r="R50" s="16" t="str">
        <f t="shared" ca="1" si="2"/>
        <v>Expired</v>
      </c>
      <c r="S50" s="21"/>
      <c r="T50" s="16"/>
    </row>
    <row r="51" spans="1:20" x14ac:dyDescent="0.3">
      <c r="A51" s="13"/>
      <c r="B51" s="14"/>
      <c r="C51" s="21"/>
      <c r="D51" s="21"/>
      <c r="E51" s="14"/>
      <c r="F51" s="14"/>
      <c r="G51" s="14"/>
      <c r="H51" s="15"/>
      <c r="I51" s="16">
        <f>IF(G51="",1,IFERROR(VLOOKUP(G51,Assumptions!$F$4:$G$6,2,FALSE),1))</f>
        <v>1</v>
      </c>
      <c r="J51" s="17">
        <f t="shared" si="0"/>
        <v>0</v>
      </c>
      <c r="K51" s="14"/>
      <c r="L51" s="14"/>
      <c r="M51" s="17">
        <f>IF(J51="",,J51*IFERROR(K51,1)*IFERROR(VLOOKUP(L51,Assumptions!$A$26:$C$29,2,FALSE),1))</f>
        <v>0</v>
      </c>
      <c r="N51" s="14"/>
      <c r="O51" s="17">
        <f t="shared" si="1"/>
        <v>0</v>
      </c>
      <c r="P51" s="18"/>
      <c r="Q51" s="18"/>
      <c r="R51" s="16" t="str">
        <f t="shared" ca="1" si="2"/>
        <v>Expired</v>
      </c>
      <c r="S51" s="21"/>
      <c r="T51" s="16"/>
    </row>
    <row r="52" spans="1:20" x14ac:dyDescent="0.3">
      <c r="A52" s="13"/>
      <c r="B52" s="14"/>
      <c r="C52" s="21"/>
      <c r="D52" s="21"/>
      <c r="E52" s="14"/>
      <c r="F52" s="14"/>
      <c r="G52" s="14"/>
      <c r="H52" s="15"/>
      <c r="I52" s="16">
        <f>IF(G52="",1,IFERROR(VLOOKUP(G52,Assumptions!$F$4:$G$6,2,FALSE),1))</f>
        <v>1</v>
      </c>
      <c r="J52" s="17">
        <f t="shared" si="0"/>
        <v>0</v>
      </c>
      <c r="K52" s="14"/>
      <c r="L52" s="14"/>
      <c r="M52" s="17">
        <f>IF(J52="",,J52*IFERROR(K52,1)*IFERROR(VLOOKUP(L52,Assumptions!$A$26:$C$29,2,FALSE),1))</f>
        <v>0</v>
      </c>
      <c r="N52" s="14"/>
      <c r="O52" s="17">
        <f t="shared" si="1"/>
        <v>0</v>
      </c>
      <c r="P52" s="18"/>
      <c r="Q52" s="18"/>
      <c r="R52" s="16" t="str">
        <f t="shared" ca="1" si="2"/>
        <v>Expired</v>
      </c>
      <c r="S52" s="21"/>
      <c r="T52" s="16"/>
    </row>
    <row r="53" spans="1:20" x14ac:dyDescent="0.3">
      <c r="A53" s="13"/>
      <c r="B53" s="14"/>
      <c r="C53" s="21"/>
      <c r="D53" s="21"/>
      <c r="E53" s="14"/>
      <c r="F53" s="14"/>
      <c r="G53" s="14"/>
      <c r="H53" s="15"/>
      <c r="I53" s="16">
        <f>IF(G53="",1,IFERROR(VLOOKUP(G53,Assumptions!$F$4:$G$6,2,FALSE),1))</f>
        <v>1</v>
      </c>
      <c r="J53" s="17">
        <f t="shared" si="0"/>
        <v>0</v>
      </c>
      <c r="K53" s="14"/>
      <c r="L53" s="14"/>
      <c r="M53" s="17">
        <f>IF(J53="",,J53*IFERROR(K53,1)*IFERROR(VLOOKUP(L53,Assumptions!$A$26:$C$29,2,FALSE),1))</f>
        <v>0</v>
      </c>
      <c r="N53" s="14"/>
      <c r="O53" s="17">
        <f t="shared" si="1"/>
        <v>0</v>
      </c>
      <c r="P53" s="18"/>
      <c r="Q53" s="18"/>
      <c r="R53" s="16" t="str">
        <f t="shared" ca="1" si="2"/>
        <v>Expired</v>
      </c>
      <c r="S53" s="21"/>
      <c r="T53" s="16"/>
    </row>
    <row r="54" spans="1:20" x14ac:dyDescent="0.3">
      <c r="A54" s="13"/>
      <c r="B54" s="14"/>
      <c r="C54" s="21"/>
      <c r="D54" s="21"/>
      <c r="E54" s="14"/>
      <c r="F54" s="14"/>
      <c r="G54" s="14"/>
      <c r="H54" s="15"/>
      <c r="I54" s="16">
        <f>IF(G54="",1,IFERROR(VLOOKUP(G54,Assumptions!$F$4:$G$6,2,FALSE),1))</f>
        <v>1</v>
      </c>
      <c r="J54" s="17">
        <f t="shared" si="0"/>
        <v>0</v>
      </c>
      <c r="K54" s="14"/>
      <c r="L54" s="14"/>
      <c r="M54" s="17">
        <f>IF(J54="",,J54*IFERROR(K54,1)*IFERROR(VLOOKUP(L54,Assumptions!$A$26:$C$29,2,FALSE),1))</f>
        <v>0</v>
      </c>
      <c r="N54" s="14"/>
      <c r="O54" s="17">
        <f t="shared" si="1"/>
        <v>0</v>
      </c>
      <c r="P54" s="18"/>
      <c r="Q54" s="18"/>
      <c r="R54" s="16" t="str">
        <f t="shared" ca="1" si="2"/>
        <v>Expired</v>
      </c>
      <c r="S54" s="21"/>
      <c r="T54" s="16"/>
    </row>
    <row r="55" spans="1:20" x14ac:dyDescent="0.3">
      <c r="A55" s="13"/>
      <c r="B55" s="14"/>
      <c r="C55" s="21"/>
      <c r="D55" s="21"/>
      <c r="E55" s="14"/>
      <c r="F55" s="14"/>
      <c r="G55" s="14"/>
      <c r="H55" s="15"/>
      <c r="I55" s="16">
        <f>IF(G55="",1,IFERROR(VLOOKUP(G55,Assumptions!$F$4:$G$6,2,FALSE),1))</f>
        <v>1</v>
      </c>
      <c r="J55" s="17">
        <f t="shared" si="0"/>
        <v>0</v>
      </c>
      <c r="K55" s="14"/>
      <c r="L55" s="14"/>
      <c r="M55" s="17">
        <f>IF(J55="",,J55*IFERROR(K55,1)*IFERROR(VLOOKUP(L55,Assumptions!$A$26:$C$29,2,FALSE),1))</f>
        <v>0</v>
      </c>
      <c r="N55" s="14"/>
      <c r="O55" s="17">
        <f t="shared" si="1"/>
        <v>0</v>
      </c>
      <c r="P55" s="18"/>
      <c r="Q55" s="18"/>
      <c r="R55" s="16" t="str">
        <f t="shared" ca="1" si="2"/>
        <v>Expired</v>
      </c>
      <c r="S55" s="21"/>
      <c r="T55" s="16"/>
    </row>
    <row r="56" spans="1:20" x14ac:dyDescent="0.3">
      <c r="A56" s="13"/>
      <c r="B56" s="14"/>
      <c r="C56" s="21"/>
      <c r="D56" s="21"/>
      <c r="E56" s="14"/>
      <c r="F56" s="14"/>
      <c r="G56" s="14"/>
      <c r="H56" s="15"/>
      <c r="I56" s="16">
        <f>IF(G56="",1,IFERROR(VLOOKUP(G56,Assumptions!$F$4:$G$6,2,FALSE),1))</f>
        <v>1</v>
      </c>
      <c r="J56" s="17">
        <f t="shared" si="0"/>
        <v>0</v>
      </c>
      <c r="K56" s="14"/>
      <c r="L56" s="14"/>
      <c r="M56" s="17">
        <f>IF(J56="",,J56*IFERROR(K56,1)*IFERROR(VLOOKUP(L56,Assumptions!$A$26:$C$29,2,FALSE),1))</f>
        <v>0</v>
      </c>
      <c r="N56" s="14"/>
      <c r="O56" s="17">
        <f t="shared" si="1"/>
        <v>0</v>
      </c>
      <c r="P56" s="18"/>
      <c r="Q56" s="18"/>
      <c r="R56" s="16" t="str">
        <f t="shared" ca="1" si="2"/>
        <v>Expired</v>
      </c>
      <c r="S56" s="21"/>
      <c r="T56" s="16"/>
    </row>
    <row r="57" spans="1:20" x14ac:dyDescent="0.3">
      <c r="A57" s="13"/>
      <c r="B57" s="14"/>
      <c r="C57" s="21"/>
      <c r="D57" s="21"/>
      <c r="E57" s="14"/>
      <c r="F57" s="14"/>
      <c r="G57" s="14"/>
      <c r="H57" s="15"/>
      <c r="I57" s="16">
        <f>IF(G57="",1,IFERROR(VLOOKUP(G57,Assumptions!$F$4:$G$6,2,FALSE),1))</f>
        <v>1</v>
      </c>
      <c r="J57" s="17">
        <f t="shared" si="0"/>
        <v>0</v>
      </c>
      <c r="K57" s="14"/>
      <c r="L57" s="14"/>
      <c r="M57" s="17">
        <f>IF(J57="",,J57*IFERROR(K57,1)*IFERROR(VLOOKUP(L57,Assumptions!$A$26:$C$29,2,FALSE),1))</f>
        <v>0</v>
      </c>
      <c r="N57" s="14"/>
      <c r="O57" s="17">
        <f t="shared" si="1"/>
        <v>0</v>
      </c>
      <c r="P57" s="18"/>
      <c r="Q57" s="18"/>
      <c r="R57" s="16" t="str">
        <f t="shared" ca="1" si="2"/>
        <v>Expired</v>
      </c>
      <c r="S57" s="21"/>
      <c r="T57" s="16"/>
    </row>
    <row r="58" spans="1:20" x14ac:dyDescent="0.3">
      <c r="A58" s="13"/>
      <c r="B58" s="14"/>
      <c r="C58" s="21"/>
      <c r="D58" s="21"/>
      <c r="E58" s="14"/>
      <c r="F58" s="14"/>
      <c r="G58" s="14"/>
      <c r="H58" s="15"/>
      <c r="I58" s="16">
        <f>IF(G58="",1,IFERROR(VLOOKUP(G58,Assumptions!$F$4:$G$6,2,FALSE),1))</f>
        <v>1</v>
      </c>
      <c r="J58" s="17">
        <f t="shared" si="0"/>
        <v>0</v>
      </c>
      <c r="K58" s="14"/>
      <c r="L58" s="14"/>
      <c r="M58" s="17">
        <f>IF(J58="",,J58*IFERROR(K58,1)*IFERROR(VLOOKUP(L58,Assumptions!$A$26:$C$29,2,FALSE),1))</f>
        <v>0</v>
      </c>
      <c r="N58" s="14"/>
      <c r="O58" s="17">
        <f t="shared" si="1"/>
        <v>0</v>
      </c>
      <c r="P58" s="18"/>
      <c r="Q58" s="18"/>
      <c r="R58" s="16" t="str">
        <f t="shared" ca="1" si="2"/>
        <v>Expired</v>
      </c>
      <c r="S58" s="21"/>
      <c r="T58" s="16"/>
    </row>
    <row r="59" spans="1:20" x14ac:dyDescent="0.3">
      <c r="A59" s="13"/>
      <c r="B59" s="14"/>
      <c r="C59" s="21"/>
      <c r="D59" s="21"/>
      <c r="E59" s="14"/>
      <c r="F59" s="14"/>
      <c r="G59" s="14"/>
      <c r="H59" s="15"/>
      <c r="I59" s="16">
        <f>IF(G59="",1,IFERROR(VLOOKUP(G59,Assumptions!$F$4:$G$6,2,FALSE),1))</f>
        <v>1</v>
      </c>
      <c r="J59" s="17">
        <f t="shared" si="0"/>
        <v>0</v>
      </c>
      <c r="K59" s="14"/>
      <c r="L59" s="14"/>
      <c r="M59" s="17">
        <f>IF(J59="",,J59*IFERROR(K59,1)*IFERROR(VLOOKUP(L59,Assumptions!$A$26:$C$29,2,FALSE),1))</f>
        <v>0</v>
      </c>
      <c r="N59" s="14"/>
      <c r="O59" s="17">
        <f t="shared" si="1"/>
        <v>0</v>
      </c>
      <c r="P59" s="18"/>
      <c r="Q59" s="18"/>
      <c r="R59" s="16" t="str">
        <f t="shared" ca="1" si="2"/>
        <v>Expired</v>
      </c>
      <c r="S59" s="21"/>
      <c r="T59" s="16"/>
    </row>
    <row r="60" spans="1:20" x14ac:dyDescent="0.3">
      <c r="A60" s="13"/>
      <c r="B60" s="14"/>
      <c r="C60" s="21"/>
      <c r="D60" s="21"/>
      <c r="E60" s="14"/>
      <c r="F60" s="14"/>
      <c r="G60" s="14"/>
      <c r="H60" s="15"/>
      <c r="I60" s="16">
        <f>IF(G60="",1,IFERROR(VLOOKUP(G60,Assumptions!$F$4:$G$6,2,FALSE),1))</f>
        <v>1</v>
      </c>
      <c r="J60" s="17">
        <f t="shared" si="0"/>
        <v>0</v>
      </c>
      <c r="K60" s="14"/>
      <c r="L60" s="14"/>
      <c r="M60" s="17">
        <f>IF(J60="",,J60*IFERROR(K60,1)*IFERROR(VLOOKUP(L60,Assumptions!$A$26:$C$29,2,FALSE),1))</f>
        <v>0</v>
      </c>
      <c r="N60" s="14"/>
      <c r="O60" s="17">
        <f t="shared" si="1"/>
        <v>0</v>
      </c>
      <c r="P60" s="18"/>
      <c r="Q60" s="18"/>
      <c r="R60" s="16" t="str">
        <f t="shared" ca="1" si="2"/>
        <v>Expired</v>
      </c>
      <c r="S60" s="21"/>
      <c r="T60" s="16"/>
    </row>
    <row r="61" spans="1:20" x14ac:dyDescent="0.3">
      <c r="A61" s="13"/>
      <c r="B61" s="14"/>
      <c r="C61" s="21"/>
      <c r="D61" s="21"/>
      <c r="E61" s="14"/>
      <c r="F61" s="14"/>
      <c r="G61" s="14"/>
      <c r="H61" s="15"/>
      <c r="I61" s="16">
        <f>IF(G61="",1,IFERROR(VLOOKUP(G61,Assumptions!$F$4:$G$6,2,FALSE),1))</f>
        <v>1</v>
      </c>
      <c r="J61" s="17">
        <f t="shared" si="0"/>
        <v>0</v>
      </c>
      <c r="K61" s="14"/>
      <c r="L61" s="14"/>
      <c r="M61" s="17">
        <f>IF(J61="",,J61*IFERROR(K61,1)*IFERROR(VLOOKUP(L61,Assumptions!$A$26:$C$29,2,FALSE),1))</f>
        <v>0</v>
      </c>
      <c r="N61" s="14"/>
      <c r="O61" s="17">
        <f t="shared" si="1"/>
        <v>0</v>
      </c>
      <c r="P61" s="18"/>
      <c r="Q61" s="18"/>
      <c r="R61" s="16" t="str">
        <f t="shared" ca="1" si="2"/>
        <v>Expired</v>
      </c>
      <c r="S61" s="21"/>
      <c r="T61" s="16"/>
    </row>
    <row r="62" spans="1:20" x14ac:dyDescent="0.3">
      <c r="A62" s="13"/>
      <c r="B62" s="14"/>
      <c r="C62" s="21"/>
      <c r="D62" s="21"/>
      <c r="E62" s="14"/>
      <c r="F62" s="14"/>
      <c r="G62" s="14"/>
      <c r="H62" s="15"/>
      <c r="I62" s="16">
        <f>IF(G62="",1,IFERROR(VLOOKUP(G62,Assumptions!$F$4:$G$6,2,FALSE),1))</f>
        <v>1</v>
      </c>
      <c r="J62" s="17">
        <f t="shared" si="0"/>
        <v>0</v>
      </c>
      <c r="K62" s="14"/>
      <c r="L62" s="14"/>
      <c r="M62" s="17">
        <f>IF(J62="",,J62*IFERROR(K62,1)*IFERROR(VLOOKUP(L62,Assumptions!$A$26:$C$29,2,FALSE),1))</f>
        <v>0</v>
      </c>
      <c r="N62" s="14"/>
      <c r="O62" s="17">
        <f t="shared" si="1"/>
        <v>0</v>
      </c>
      <c r="P62" s="18"/>
      <c r="Q62" s="18"/>
      <c r="R62" s="16" t="str">
        <f t="shared" ca="1" si="2"/>
        <v>Expired</v>
      </c>
      <c r="S62" s="21"/>
      <c r="T62" s="16"/>
    </row>
    <row r="63" spans="1:20" x14ac:dyDescent="0.3">
      <c r="A63" s="13"/>
      <c r="B63" s="14"/>
      <c r="C63" s="21"/>
      <c r="D63" s="21"/>
      <c r="E63" s="14"/>
      <c r="F63" s="14"/>
      <c r="G63" s="14"/>
      <c r="H63" s="15"/>
      <c r="I63" s="16">
        <f>IF(G63="",1,IFERROR(VLOOKUP(G63,Assumptions!$F$4:$G$6,2,FALSE),1))</f>
        <v>1</v>
      </c>
      <c r="J63" s="17">
        <f t="shared" si="0"/>
        <v>0</v>
      </c>
      <c r="K63" s="14"/>
      <c r="L63" s="14"/>
      <c r="M63" s="17">
        <f>IF(J63="",,J63*IFERROR(K63,1)*IFERROR(VLOOKUP(L63,Assumptions!$A$26:$C$29,2,FALSE),1))</f>
        <v>0</v>
      </c>
      <c r="N63" s="14"/>
      <c r="O63" s="17">
        <f t="shared" si="1"/>
        <v>0</v>
      </c>
      <c r="P63" s="18"/>
      <c r="Q63" s="18"/>
      <c r="R63" s="16" t="str">
        <f t="shared" ca="1" si="2"/>
        <v>Expired</v>
      </c>
      <c r="S63" s="21"/>
      <c r="T63" s="16"/>
    </row>
    <row r="64" spans="1:20" x14ac:dyDescent="0.3">
      <c r="A64" s="13"/>
      <c r="B64" s="14"/>
      <c r="C64" s="21"/>
      <c r="D64" s="21"/>
      <c r="E64" s="14"/>
      <c r="F64" s="14"/>
      <c r="G64" s="14"/>
      <c r="H64" s="15"/>
      <c r="I64" s="16">
        <f>IF(G64="",1,IFERROR(VLOOKUP(G64,Assumptions!$F$4:$G$6,2,FALSE),1))</f>
        <v>1</v>
      </c>
      <c r="J64" s="17">
        <f t="shared" si="0"/>
        <v>0</v>
      </c>
      <c r="K64" s="14"/>
      <c r="L64" s="14"/>
      <c r="M64" s="17">
        <f>IF(J64="",,J64*IFERROR(K64,1)*IFERROR(VLOOKUP(L64,Assumptions!$A$26:$C$29,2,FALSE),1))</f>
        <v>0</v>
      </c>
      <c r="N64" s="14"/>
      <c r="O64" s="17">
        <f t="shared" si="1"/>
        <v>0</v>
      </c>
      <c r="P64" s="18"/>
      <c r="Q64" s="18"/>
      <c r="R64" s="16" t="str">
        <f t="shared" ca="1" si="2"/>
        <v>Expired</v>
      </c>
      <c r="S64" s="21"/>
      <c r="T64" s="16"/>
    </row>
    <row r="65" spans="1:20" x14ac:dyDescent="0.3">
      <c r="A65" s="13"/>
      <c r="B65" s="14"/>
      <c r="C65" s="21"/>
      <c r="D65" s="21"/>
      <c r="E65" s="14"/>
      <c r="F65" s="14"/>
      <c r="G65" s="14"/>
      <c r="H65" s="15"/>
      <c r="I65" s="16">
        <f>IF(G65="",1,IFERROR(VLOOKUP(G65,Assumptions!$F$4:$G$6,2,FALSE),1))</f>
        <v>1</v>
      </c>
      <c r="J65" s="17">
        <f t="shared" si="0"/>
        <v>0</v>
      </c>
      <c r="K65" s="14"/>
      <c r="L65" s="14"/>
      <c r="M65" s="17">
        <f>IF(J65="",,J65*IFERROR(K65,1)*IFERROR(VLOOKUP(L65,Assumptions!$A$26:$C$29,2,FALSE),1))</f>
        <v>0</v>
      </c>
      <c r="N65" s="14"/>
      <c r="O65" s="17">
        <f t="shared" si="1"/>
        <v>0</v>
      </c>
      <c r="P65" s="18"/>
      <c r="Q65" s="18"/>
      <c r="R65" s="16" t="str">
        <f t="shared" ca="1" si="2"/>
        <v>Expired</v>
      </c>
      <c r="S65" s="21"/>
      <c r="T65" s="16"/>
    </row>
    <row r="66" spans="1:20" x14ac:dyDescent="0.3">
      <c r="A66" s="13"/>
      <c r="B66" s="14"/>
      <c r="C66" s="21"/>
      <c r="D66" s="21"/>
      <c r="E66" s="14"/>
      <c r="F66" s="14"/>
      <c r="G66" s="14"/>
      <c r="H66" s="15"/>
      <c r="I66" s="16">
        <f>IF(G66="",1,IFERROR(VLOOKUP(G66,Assumptions!$F$4:$G$6,2,FALSE),1))</f>
        <v>1</v>
      </c>
      <c r="J66" s="17">
        <f t="shared" ref="J66:J129" si="3">IF(H66="",,H66*I66)</f>
        <v>0</v>
      </c>
      <c r="K66" s="14"/>
      <c r="L66" s="14"/>
      <c r="M66" s="17">
        <f>IF(J66="",,J66*IFERROR(K66,1)*IFERROR(VLOOKUP(L66,Assumptions!$A$26:$C$29,2,FALSE),1))</f>
        <v>0</v>
      </c>
      <c r="N66" s="14"/>
      <c r="O66" s="17">
        <f t="shared" ref="O66:O129" si="4">IF(M66="",,M66*(1+IF(N66="20%",0.2,0)))</f>
        <v>0</v>
      </c>
      <c r="P66" s="18"/>
      <c r="Q66" s="18"/>
      <c r="R66" s="16" t="str">
        <f t="shared" ref="R66:R129" ca="1" si="5">IF(AND(Q66&lt;=TODAY()+30,Q66&gt;=TODAY()),"Due Soon",IF(Q66&lt;TODAY(),"Expired",""))</f>
        <v>Expired</v>
      </c>
      <c r="S66" s="21"/>
      <c r="T66" s="16"/>
    </row>
    <row r="67" spans="1:20" x14ac:dyDescent="0.3">
      <c r="A67" s="13"/>
      <c r="B67" s="14"/>
      <c r="C67" s="21"/>
      <c r="D67" s="21"/>
      <c r="E67" s="14"/>
      <c r="F67" s="14"/>
      <c r="G67" s="14"/>
      <c r="H67" s="15"/>
      <c r="I67" s="16">
        <f>IF(G67="",1,IFERROR(VLOOKUP(G67,Assumptions!$F$4:$G$6,2,FALSE),1))</f>
        <v>1</v>
      </c>
      <c r="J67" s="17">
        <f t="shared" si="3"/>
        <v>0</v>
      </c>
      <c r="K67" s="14"/>
      <c r="L67" s="14"/>
      <c r="M67" s="17">
        <f>IF(J67="",,J67*IFERROR(K67,1)*IFERROR(VLOOKUP(L67,Assumptions!$A$26:$C$29,2,FALSE),1))</f>
        <v>0</v>
      </c>
      <c r="N67" s="14"/>
      <c r="O67" s="17">
        <f t="shared" si="4"/>
        <v>0</v>
      </c>
      <c r="P67" s="18"/>
      <c r="Q67" s="18"/>
      <c r="R67" s="16" t="str">
        <f t="shared" ca="1" si="5"/>
        <v>Expired</v>
      </c>
      <c r="S67" s="21"/>
      <c r="T67" s="16"/>
    </row>
    <row r="68" spans="1:20" x14ac:dyDescent="0.3">
      <c r="A68" s="13"/>
      <c r="B68" s="14"/>
      <c r="C68" s="21"/>
      <c r="D68" s="21"/>
      <c r="E68" s="14"/>
      <c r="F68" s="14"/>
      <c r="G68" s="14"/>
      <c r="H68" s="15"/>
      <c r="I68" s="16">
        <f>IF(G68="",1,IFERROR(VLOOKUP(G68,Assumptions!$F$4:$G$6,2,FALSE),1))</f>
        <v>1</v>
      </c>
      <c r="J68" s="17">
        <f t="shared" si="3"/>
        <v>0</v>
      </c>
      <c r="K68" s="14"/>
      <c r="L68" s="14"/>
      <c r="M68" s="17">
        <f>IF(J68="",,J68*IFERROR(K68,1)*IFERROR(VLOOKUP(L68,Assumptions!$A$26:$C$29,2,FALSE),1))</f>
        <v>0</v>
      </c>
      <c r="N68" s="14"/>
      <c r="O68" s="17">
        <f t="shared" si="4"/>
        <v>0</v>
      </c>
      <c r="P68" s="18"/>
      <c r="Q68" s="18"/>
      <c r="R68" s="16" t="str">
        <f t="shared" ca="1" si="5"/>
        <v>Expired</v>
      </c>
      <c r="S68" s="21"/>
      <c r="T68" s="16"/>
    </row>
    <row r="69" spans="1:20" x14ac:dyDescent="0.3">
      <c r="A69" s="13"/>
      <c r="B69" s="14"/>
      <c r="C69" s="21"/>
      <c r="D69" s="21"/>
      <c r="E69" s="14"/>
      <c r="F69" s="14"/>
      <c r="G69" s="14"/>
      <c r="H69" s="15"/>
      <c r="I69" s="16">
        <f>IF(G69="",1,IFERROR(VLOOKUP(G69,Assumptions!$F$4:$G$6,2,FALSE),1))</f>
        <v>1</v>
      </c>
      <c r="J69" s="17">
        <f t="shared" si="3"/>
        <v>0</v>
      </c>
      <c r="K69" s="14"/>
      <c r="L69" s="14"/>
      <c r="M69" s="17">
        <f>IF(J69="",,J69*IFERROR(K69,1)*IFERROR(VLOOKUP(L69,Assumptions!$A$26:$C$29,2,FALSE),1))</f>
        <v>0</v>
      </c>
      <c r="N69" s="14"/>
      <c r="O69" s="17">
        <f t="shared" si="4"/>
        <v>0</v>
      </c>
      <c r="P69" s="18"/>
      <c r="Q69" s="18"/>
      <c r="R69" s="16" t="str">
        <f t="shared" ca="1" si="5"/>
        <v>Expired</v>
      </c>
      <c r="S69" s="21"/>
      <c r="T69" s="16"/>
    </row>
    <row r="70" spans="1:20" x14ac:dyDescent="0.3">
      <c r="A70" s="13"/>
      <c r="B70" s="14"/>
      <c r="C70" s="21"/>
      <c r="D70" s="21"/>
      <c r="E70" s="14"/>
      <c r="F70" s="14"/>
      <c r="G70" s="14"/>
      <c r="H70" s="15"/>
      <c r="I70" s="16">
        <f>IF(G70="",1,IFERROR(VLOOKUP(G70,Assumptions!$F$4:$G$6,2,FALSE),1))</f>
        <v>1</v>
      </c>
      <c r="J70" s="17">
        <f t="shared" si="3"/>
        <v>0</v>
      </c>
      <c r="K70" s="14"/>
      <c r="L70" s="14"/>
      <c r="M70" s="17">
        <f>IF(J70="",,J70*IFERROR(K70,1)*IFERROR(VLOOKUP(L70,Assumptions!$A$26:$C$29,2,FALSE),1))</f>
        <v>0</v>
      </c>
      <c r="N70" s="14"/>
      <c r="O70" s="17">
        <f t="shared" si="4"/>
        <v>0</v>
      </c>
      <c r="P70" s="18"/>
      <c r="Q70" s="18"/>
      <c r="R70" s="16" t="str">
        <f t="shared" ca="1" si="5"/>
        <v>Expired</v>
      </c>
      <c r="S70" s="21"/>
      <c r="T70" s="16"/>
    </row>
    <row r="71" spans="1:20" x14ac:dyDescent="0.3">
      <c r="A71" s="13"/>
      <c r="B71" s="14"/>
      <c r="C71" s="21"/>
      <c r="D71" s="21"/>
      <c r="E71" s="14"/>
      <c r="F71" s="14"/>
      <c r="G71" s="14"/>
      <c r="H71" s="15"/>
      <c r="I71" s="16">
        <f>IF(G71="",1,IFERROR(VLOOKUP(G71,Assumptions!$F$4:$G$6,2,FALSE),1))</f>
        <v>1</v>
      </c>
      <c r="J71" s="17">
        <f t="shared" si="3"/>
        <v>0</v>
      </c>
      <c r="K71" s="14"/>
      <c r="L71" s="14"/>
      <c r="M71" s="17">
        <f>IF(J71="",,J71*IFERROR(K71,1)*IFERROR(VLOOKUP(L71,Assumptions!$A$26:$C$29,2,FALSE),1))</f>
        <v>0</v>
      </c>
      <c r="N71" s="14"/>
      <c r="O71" s="17">
        <f t="shared" si="4"/>
        <v>0</v>
      </c>
      <c r="P71" s="18"/>
      <c r="Q71" s="18"/>
      <c r="R71" s="16" t="str">
        <f t="shared" ca="1" si="5"/>
        <v>Expired</v>
      </c>
      <c r="S71" s="21"/>
      <c r="T71" s="16"/>
    </row>
    <row r="72" spans="1:20" x14ac:dyDescent="0.3">
      <c r="A72" s="13"/>
      <c r="B72" s="14"/>
      <c r="C72" s="21"/>
      <c r="D72" s="21"/>
      <c r="E72" s="14"/>
      <c r="F72" s="14"/>
      <c r="G72" s="14"/>
      <c r="H72" s="15"/>
      <c r="I72" s="16">
        <f>IF(G72="",1,IFERROR(VLOOKUP(G72,Assumptions!$F$4:$G$6,2,FALSE),1))</f>
        <v>1</v>
      </c>
      <c r="J72" s="17">
        <f t="shared" si="3"/>
        <v>0</v>
      </c>
      <c r="K72" s="14"/>
      <c r="L72" s="14"/>
      <c r="M72" s="17">
        <f>IF(J72="",,J72*IFERROR(K72,1)*IFERROR(VLOOKUP(L72,Assumptions!$A$26:$C$29,2,FALSE),1))</f>
        <v>0</v>
      </c>
      <c r="N72" s="14"/>
      <c r="O72" s="17">
        <f t="shared" si="4"/>
        <v>0</v>
      </c>
      <c r="P72" s="18"/>
      <c r="Q72" s="18"/>
      <c r="R72" s="16" t="str">
        <f t="shared" ca="1" si="5"/>
        <v>Expired</v>
      </c>
      <c r="S72" s="21"/>
      <c r="T72" s="16"/>
    </row>
    <row r="73" spans="1:20" x14ac:dyDescent="0.3">
      <c r="A73" s="13"/>
      <c r="B73" s="14"/>
      <c r="C73" s="21"/>
      <c r="D73" s="21"/>
      <c r="E73" s="14"/>
      <c r="F73" s="14"/>
      <c r="G73" s="14"/>
      <c r="H73" s="15"/>
      <c r="I73" s="16">
        <f>IF(G73="",1,IFERROR(VLOOKUP(G73,Assumptions!$F$4:$G$6,2,FALSE),1))</f>
        <v>1</v>
      </c>
      <c r="J73" s="17">
        <f t="shared" si="3"/>
        <v>0</v>
      </c>
      <c r="K73" s="14"/>
      <c r="L73" s="14"/>
      <c r="M73" s="17">
        <f>IF(J73="",,J73*IFERROR(K73,1)*IFERROR(VLOOKUP(L73,Assumptions!$A$26:$C$29,2,FALSE),1))</f>
        <v>0</v>
      </c>
      <c r="N73" s="14"/>
      <c r="O73" s="17">
        <f t="shared" si="4"/>
        <v>0</v>
      </c>
      <c r="P73" s="18"/>
      <c r="Q73" s="18"/>
      <c r="R73" s="16" t="str">
        <f t="shared" ca="1" si="5"/>
        <v>Expired</v>
      </c>
      <c r="S73" s="21"/>
      <c r="T73" s="16"/>
    </row>
    <row r="74" spans="1:20" x14ac:dyDescent="0.3">
      <c r="A74" s="13"/>
      <c r="B74" s="14"/>
      <c r="C74" s="21"/>
      <c r="D74" s="21"/>
      <c r="E74" s="14"/>
      <c r="F74" s="14"/>
      <c r="G74" s="14"/>
      <c r="H74" s="15"/>
      <c r="I74" s="16">
        <f>IF(G74="",1,IFERROR(VLOOKUP(G74,Assumptions!$F$4:$G$6,2,FALSE),1))</f>
        <v>1</v>
      </c>
      <c r="J74" s="17">
        <f t="shared" si="3"/>
        <v>0</v>
      </c>
      <c r="K74" s="14"/>
      <c r="L74" s="14"/>
      <c r="M74" s="17">
        <f>IF(J74="",,J74*IFERROR(K74,1)*IFERROR(VLOOKUP(L74,Assumptions!$A$26:$C$29,2,FALSE),1))</f>
        <v>0</v>
      </c>
      <c r="N74" s="14"/>
      <c r="O74" s="17">
        <f t="shared" si="4"/>
        <v>0</v>
      </c>
      <c r="P74" s="18"/>
      <c r="Q74" s="18"/>
      <c r="R74" s="16" t="str">
        <f t="shared" ca="1" si="5"/>
        <v>Expired</v>
      </c>
      <c r="S74" s="21"/>
      <c r="T74" s="16"/>
    </row>
    <row r="75" spans="1:20" x14ac:dyDescent="0.3">
      <c r="A75" s="13"/>
      <c r="B75" s="14"/>
      <c r="C75" s="21"/>
      <c r="D75" s="21"/>
      <c r="E75" s="14"/>
      <c r="F75" s="14"/>
      <c r="G75" s="14"/>
      <c r="H75" s="15"/>
      <c r="I75" s="16">
        <f>IF(G75="",1,IFERROR(VLOOKUP(G75,Assumptions!$F$4:$G$6,2,FALSE),1))</f>
        <v>1</v>
      </c>
      <c r="J75" s="17">
        <f t="shared" si="3"/>
        <v>0</v>
      </c>
      <c r="K75" s="14"/>
      <c r="L75" s="14"/>
      <c r="M75" s="17">
        <f>IF(J75="",,J75*IFERROR(K75,1)*IFERROR(VLOOKUP(L75,Assumptions!$A$26:$C$29,2,FALSE),1))</f>
        <v>0</v>
      </c>
      <c r="N75" s="14"/>
      <c r="O75" s="17">
        <f t="shared" si="4"/>
        <v>0</v>
      </c>
      <c r="P75" s="18"/>
      <c r="Q75" s="18"/>
      <c r="R75" s="16" t="str">
        <f t="shared" ca="1" si="5"/>
        <v>Expired</v>
      </c>
      <c r="S75" s="21"/>
      <c r="T75" s="16"/>
    </row>
    <row r="76" spans="1:20" x14ac:dyDescent="0.3">
      <c r="A76" s="13"/>
      <c r="B76" s="14"/>
      <c r="C76" s="21"/>
      <c r="D76" s="21"/>
      <c r="E76" s="14"/>
      <c r="F76" s="14"/>
      <c r="G76" s="14"/>
      <c r="H76" s="15"/>
      <c r="I76" s="16">
        <f>IF(G76="",1,IFERROR(VLOOKUP(G76,Assumptions!$F$4:$G$6,2,FALSE),1))</f>
        <v>1</v>
      </c>
      <c r="J76" s="17">
        <f t="shared" si="3"/>
        <v>0</v>
      </c>
      <c r="K76" s="14"/>
      <c r="L76" s="14"/>
      <c r="M76" s="17">
        <f>IF(J76="",,J76*IFERROR(K76,1)*IFERROR(VLOOKUP(L76,Assumptions!$A$26:$C$29,2,FALSE),1))</f>
        <v>0</v>
      </c>
      <c r="N76" s="14"/>
      <c r="O76" s="17">
        <f t="shared" si="4"/>
        <v>0</v>
      </c>
      <c r="P76" s="18"/>
      <c r="Q76" s="18"/>
      <c r="R76" s="16" t="str">
        <f t="shared" ca="1" si="5"/>
        <v>Expired</v>
      </c>
      <c r="S76" s="21"/>
      <c r="T76" s="16"/>
    </row>
    <row r="77" spans="1:20" x14ac:dyDescent="0.3">
      <c r="A77" s="13"/>
      <c r="B77" s="14"/>
      <c r="C77" s="21"/>
      <c r="D77" s="21"/>
      <c r="E77" s="14"/>
      <c r="F77" s="14"/>
      <c r="G77" s="14"/>
      <c r="H77" s="15"/>
      <c r="I77" s="16">
        <f>IF(G77="",1,IFERROR(VLOOKUP(G77,Assumptions!$F$4:$G$6,2,FALSE),1))</f>
        <v>1</v>
      </c>
      <c r="J77" s="17">
        <f t="shared" si="3"/>
        <v>0</v>
      </c>
      <c r="K77" s="14"/>
      <c r="L77" s="14"/>
      <c r="M77" s="17">
        <f>IF(J77="",,J77*IFERROR(K77,1)*IFERROR(VLOOKUP(L77,Assumptions!$A$26:$C$29,2,FALSE),1))</f>
        <v>0</v>
      </c>
      <c r="N77" s="14"/>
      <c r="O77" s="17">
        <f t="shared" si="4"/>
        <v>0</v>
      </c>
      <c r="P77" s="18"/>
      <c r="Q77" s="18"/>
      <c r="R77" s="16" t="str">
        <f t="shared" ca="1" si="5"/>
        <v>Expired</v>
      </c>
      <c r="S77" s="21"/>
      <c r="T77" s="16"/>
    </row>
    <row r="78" spans="1:20" x14ac:dyDescent="0.3">
      <c r="A78" s="13"/>
      <c r="B78" s="14"/>
      <c r="C78" s="21"/>
      <c r="D78" s="21"/>
      <c r="E78" s="14"/>
      <c r="F78" s="14"/>
      <c r="G78" s="14"/>
      <c r="H78" s="15"/>
      <c r="I78" s="16">
        <f>IF(G78="",1,IFERROR(VLOOKUP(G78,Assumptions!$F$4:$G$6,2,FALSE),1))</f>
        <v>1</v>
      </c>
      <c r="J78" s="17">
        <f t="shared" si="3"/>
        <v>0</v>
      </c>
      <c r="K78" s="14"/>
      <c r="L78" s="14"/>
      <c r="M78" s="17">
        <f>IF(J78="",,J78*IFERROR(K78,1)*IFERROR(VLOOKUP(L78,Assumptions!$A$26:$C$29,2,FALSE),1))</f>
        <v>0</v>
      </c>
      <c r="N78" s="14"/>
      <c r="O78" s="17">
        <f t="shared" si="4"/>
        <v>0</v>
      </c>
      <c r="P78" s="18"/>
      <c r="Q78" s="18"/>
      <c r="R78" s="16" t="str">
        <f t="shared" ca="1" si="5"/>
        <v>Expired</v>
      </c>
      <c r="S78" s="21"/>
      <c r="T78" s="16"/>
    </row>
    <row r="79" spans="1:20" x14ac:dyDescent="0.3">
      <c r="A79" s="13"/>
      <c r="B79" s="14"/>
      <c r="C79" s="21"/>
      <c r="D79" s="21"/>
      <c r="E79" s="14"/>
      <c r="F79" s="14"/>
      <c r="G79" s="14"/>
      <c r="H79" s="15"/>
      <c r="I79" s="16">
        <f>IF(G79="",1,IFERROR(VLOOKUP(G79,Assumptions!$F$4:$G$6,2,FALSE),1))</f>
        <v>1</v>
      </c>
      <c r="J79" s="17">
        <f t="shared" si="3"/>
        <v>0</v>
      </c>
      <c r="K79" s="14"/>
      <c r="L79" s="14"/>
      <c r="M79" s="17">
        <f>IF(J79="",,J79*IFERROR(K79,1)*IFERROR(VLOOKUP(L79,Assumptions!$A$26:$C$29,2,FALSE),1))</f>
        <v>0</v>
      </c>
      <c r="N79" s="14"/>
      <c r="O79" s="17">
        <f t="shared" si="4"/>
        <v>0</v>
      </c>
      <c r="P79" s="18"/>
      <c r="Q79" s="18"/>
      <c r="R79" s="16" t="str">
        <f t="shared" ca="1" si="5"/>
        <v>Expired</v>
      </c>
      <c r="S79" s="21"/>
      <c r="T79" s="16"/>
    </row>
    <row r="80" spans="1:20" x14ac:dyDescent="0.3">
      <c r="A80" s="13"/>
      <c r="B80" s="14"/>
      <c r="C80" s="21"/>
      <c r="D80" s="21"/>
      <c r="E80" s="14"/>
      <c r="F80" s="14"/>
      <c r="G80" s="14"/>
      <c r="H80" s="15"/>
      <c r="I80" s="16">
        <f>IF(G80="",1,IFERROR(VLOOKUP(G80,Assumptions!$F$4:$G$6,2,FALSE),1))</f>
        <v>1</v>
      </c>
      <c r="J80" s="17">
        <f t="shared" si="3"/>
        <v>0</v>
      </c>
      <c r="K80" s="14"/>
      <c r="L80" s="14"/>
      <c r="M80" s="17">
        <f>IF(J80="",,J80*IFERROR(K80,1)*IFERROR(VLOOKUP(L80,Assumptions!$A$26:$C$29,2,FALSE),1))</f>
        <v>0</v>
      </c>
      <c r="N80" s="14"/>
      <c r="O80" s="17">
        <f t="shared" si="4"/>
        <v>0</v>
      </c>
      <c r="P80" s="18"/>
      <c r="Q80" s="18"/>
      <c r="R80" s="16" t="str">
        <f t="shared" ca="1" si="5"/>
        <v>Expired</v>
      </c>
      <c r="S80" s="21"/>
      <c r="T80" s="16"/>
    </row>
    <row r="81" spans="1:20" x14ac:dyDescent="0.3">
      <c r="A81" s="13"/>
      <c r="B81" s="14"/>
      <c r="C81" s="21"/>
      <c r="D81" s="21"/>
      <c r="E81" s="14"/>
      <c r="F81" s="14"/>
      <c r="G81" s="14"/>
      <c r="H81" s="15"/>
      <c r="I81" s="16">
        <f>IF(G81="",1,IFERROR(VLOOKUP(G81,Assumptions!$F$4:$G$6,2,FALSE),1))</f>
        <v>1</v>
      </c>
      <c r="J81" s="17">
        <f t="shared" si="3"/>
        <v>0</v>
      </c>
      <c r="K81" s="14"/>
      <c r="L81" s="14"/>
      <c r="M81" s="17">
        <f>IF(J81="",,J81*IFERROR(K81,1)*IFERROR(VLOOKUP(L81,Assumptions!$A$26:$C$29,2,FALSE),1))</f>
        <v>0</v>
      </c>
      <c r="N81" s="14"/>
      <c r="O81" s="17">
        <f t="shared" si="4"/>
        <v>0</v>
      </c>
      <c r="P81" s="18"/>
      <c r="Q81" s="18"/>
      <c r="R81" s="16" t="str">
        <f t="shared" ca="1" si="5"/>
        <v>Expired</v>
      </c>
      <c r="S81" s="21"/>
      <c r="T81" s="16"/>
    </row>
    <row r="82" spans="1:20" x14ac:dyDescent="0.3">
      <c r="A82" s="13"/>
      <c r="B82" s="14"/>
      <c r="C82" s="21"/>
      <c r="D82" s="21"/>
      <c r="E82" s="14"/>
      <c r="F82" s="14"/>
      <c r="G82" s="14"/>
      <c r="H82" s="15"/>
      <c r="I82" s="16">
        <f>IF(G82="",1,IFERROR(VLOOKUP(G82,Assumptions!$F$4:$G$6,2,FALSE),1))</f>
        <v>1</v>
      </c>
      <c r="J82" s="17">
        <f t="shared" si="3"/>
        <v>0</v>
      </c>
      <c r="K82" s="14"/>
      <c r="L82" s="14"/>
      <c r="M82" s="17">
        <f>IF(J82="",,J82*IFERROR(K82,1)*IFERROR(VLOOKUP(L82,Assumptions!$A$26:$C$29,2,FALSE),1))</f>
        <v>0</v>
      </c>
      <c r="N82" s="14"/>
      <c r="O82" s="17">
        <f t="shared" si="4"/>
        <v>0</v>
      </c>
      <c r="P82" s="18"/>
      <c r="Q82" s="18"/>
      <c r="R82" s="16" t="str">
        <f t="shared" ca="1" si="5"/>
        <v>Expired</v>
      </c>
      <c r="S82" s="21"/>
      <c r="T82" s="16"/>
    </row>
    <row r="83" spans="1:20" x14ac:dyDescent="0.3">
      <c r="A83" s="13"/>
      <c r="B83" s="14"/>
      <c r="C83" s="21"/>
      <c r="D83" s="21"/>
      <c r="E83" s="14"/>
      <c r="F83" s="14"/>
      <c r="G83" s="14"/>
      <c r="H83" s="15"/>
      <c r="I83" s="16">
        <f>IF(G83="",1,IFERROR(VLOOKUP(G83,Assumptions!$F$4:$G$6,2,FALSE),1))</f>
        <v>1</v>
      </c>
      <c r="J83" s="17">
        <f t="shared" si="3"/>
        <v>0</v>
      </c>
      <c r="K83" s="14"/>
      <c r="L83" s="14"/>
      <c r="M83" s="17">
        <f>IF(J83="",,J83*IFERROR(K83,1)*IFERROR(VLOOKUP(L83,Assumptions!$A$26:$C$29,2,FALSE),1))</f>
        <v>0</v>
      </c>
      <c r="N83" s="14"/>
      <c r="O83" s="17">
        <f t="shared" si="4"/>
        <v>0</v>
      </c>
      <c r="P83" s="18"/>
      <c r="Q83" s="18"/>
      <c r="R83" s="16" t="str">
        <f t="shared" ca="1" si="5"/>
        <v>Expired</v>
      </c>
      <c r="S83" s="21"/>
      <c r="T83" s="16"/>
    </row>
    <row r="84" spans="1:20" x14ac:dyDescent="0.3">
      <c r="A84" s="13"/>
      <c r="B84" s="14"/>
      <c r="C84" s="21"/>
      <c r="D84" s="21"/>
      <c r="E84" s="14"/>
      <c r="F84" s="14"/>
      <c r="G84" s="14"/>
      <c r="H84" s="15"/>
      <c r="I84" s="16">
        <f>IF(G84="",1,IFERROR(VLOOKUP(G84,Assumptions!$F$4:$G$6,2,FALSE),1))</f>
        <v>1</v>
      </c>
      <c r="J84" s="17">
        <f t="shared" si="3"/>
        <v>0</v>
      </c>
      <c r="K84" s="14"/>
      <c r="L84" s="14"/>
      <c r="M84" s="17">
        <f>IF(J84="",,J84*IFERROR(K84,1)*IFERROR(VLOOKUP(L84,Assumptions!$A$26:$C$29,2,FALSE),1))</f>
        <v>0</v>
      </c>
      <c r="N84" s="14"/>
      <c r="O84" s="17">
        <f t="shared" si="4"/>
        <v>0</v>
      </c>
      <c r="P84" s="18"/>
      <c r="Q84" s="18"/>
      <c r="R84" s="16" t="str">
        <f t="shared" ca="1" si="5"/>
        <v>Expired</v>
      </c>
      <c r="S84" s="21"/>
      <c r="T84" s="16"/>
    </row>
    <row r="85" spans="1:20" x14ac:dyDescent="0.3">
      <c r="A85" s="13"/>
      <c r="B85" s="14"/>
      <c r="C85" s="21"/>
      <c r="D85" s="21"/>
      <c r="E85" s="14"/>
      <c r="F85" s="14"/>
      <c r="G85" s="14"/>
      <c r="H85" s="15"/>
      <c r="I85" s="16">
        <f>IF(G85="",1,IFERROR(VLOOKUP(G85,Assumptions!$F$4:$G$6,2,FALSE),1))</f>
        <v>1</v>
      </c>
      <c r="J85" s="17">
        <f t="shared" si="3"/>
        <v>0</v>
      </c>
      <c r="K85" s="14"/>
      <c r="L85" s="14"/>
      <c r="M85" s="17">
        <f>IF(J85="",,J85*IFERROR(K85,1)*IFERROR(VLOOKUP(L85,Assumptions!$A$26:$C$29,2,FALSE),1))</f>
        <v>0</v>
      </c>
      <c r="N85" s="14"/>
      <c r="O85" s="17">
        <f t="shared" si="4"/>
        <v>0</v>
      </c>
      <c r="P85" s="18"/>
      <c r="Q85" s="18"/>
      <c r="R85" s="16" t="str">
        <f t="shared" ca="1" si="5"/>
        <v>Expired</v>
      </c>
      <c r="S85" s="21"/>
      <c r="T85" s="16"/>
    </row>
    <row r="86" spans="1:20" x14ac:dyDescent="0.3">
      <c r="A86" s="13"/>
      <c r="B86" s="14"/>
      <c r="C86" s="21"/>
      <c r="D86" s="21"/>
      <c r="E86" s="14"/>
      <c r="F86" s="14"/>
      <c r="G86" s="14"/>
      <c r="H86" s="15"/>
      <c r="I86" s="16">
        <f>IF(G86="",1,IFERROR(VLOOKUP(G86,Assumptions!$F$4:$G$6,2,FALSE),1))</f>
        <v>1</v>
      </c>
      <c r="J86" s="17">
        <f t="shared" si="3"/>
        <v>0</v>
      </c>
      <c r="K86" s="14"/>
      <c r="L86" s="14"/>
      <c r="M86" s="17">
        <f>IF(J86="",,J86*IFERROR(K86,1)*IFERROR(VLOOKUP(L86,Assumptions!$A$26:$C$29,2,FALSE),1))</f>
        <v>0</v>
      </c>
      <c r="N86" s="14"/>
      <c r="O86" s="17">
        <f t="shared" si="4"/>
        <v>0</v>
      </c>
      <c r="P86" s="18"/>
      <c r="Q86" s="18"/>
      <c r="R86" s="16" t="str">
        <f t="shared" ca="1" si="5"/>
        <v>Expired</v>
      </c>
      <c r="S86" s="21"/>
      <c r="T86" s="16"/>
    </row>
    <row r="87" spans="1:20" x14ac:dyDescent="0.3">
      <c r="A87" s="13"/>
      <c r="B87" s="14"/>
      <c r="C87" s="21"/>
      <c r="D87" s="21"/>
      <c r="E87" s="14"/>
      <c r="F87" s="14"/>
      <c r="G87" s="14"/>
      <c r="H87" s="15"/>
      <c r="I87" s="16">
        <f>IF(G87="",1,IFERROR(VLOOKUP(G87,Assumptions!$F$4:$G$6,2,FALSE),1))</f>
        <v>1</v>
      </c>
      <c r="J87" s="17">
        <f t="shared" si="3"/>
        <v>0</v>
      </c>
      <c r="K87" s="14"/>
      <c r="L87" s="14"/>
      <c r="M87" s="17">
        <f>IF(J87="",,J87*IFERROR(K87,1)*IFERROR(VLOOKUP(L87,Assumptions!$A$26:$C$29,2,FALSE),1))</f>
        <v>0</v>
      </c>
      <c r="N87" s="14"/>
      <c r="O87" s="17">
        <f t="shared" si="4"/>
        <v>0</v>
      </c>
      <c r="P87" s="18"/>
      <c r="Q87" s="18"/>
      <c r="R87" s="16" t="str">
        <f t="shared" ca="1" si="5"/>
        <v>Expired</v>
      </c>
      <c r="S87" s="21"/>
      <c r="T87" s="16"/>
    </row>
    <row r="88" spans="1:20" x14ac:dyDescent="0.3">
      <c r="A88" s="13"/>
      <c r="B88" s="14"/>
      <c r="C88" s="21"/>
      <c r="D88" s="21"/>
      <c r="E88" s="14"/>
      <c r="F88" s="14"/>
      <c r="G88" s="14"/>
      <c r="H88" s="15"/>
      <c r="I88" s="16">
        <f>IF(G88="",1,IFERROR(VLOOKUP(G88,Assumptions!$F$4:$G$6,2,FALSE),1))</f>
        <v>1</v>
      </c>
      <c r="J88" s="17">
        <f t="shared" si="3"/>
        <v>0</v>
      </c>
      <c r="K88" s="14"/>
      <c r="L88" s="14"/>
      <c r="M88" s="17">
        <f>IF(J88="",,J88*IFERROR(K88,1)*IFERROR(VLOOKUP(L88,Assumptions!$A$26:$C$29,2,FALSE),1))</f>
        <v>0</v>
      </c>
      <c r="N88" s="14"/>
      <c r="O88" s="17">
        <f t="shared" si="4"/>
        <v>0</v>
      </c>
      <c r="P88" s="18"/>
      <c r="Q88" s="18"/>
      <c r="R88" s="16" t="str">
        <f t="shared" ca="1" si="5"/>
        <v>Expired</v>
      </c>
      <c r="S88" s="21"/>
      <c r="T88" s="16"/>
    </row>
    <row r="89" spans="1:20" x14ac:dyDescent="0.3">
      <c r="A89" s="13"/>
      <c r="B89" s="14"/>
      <c r="C89" s="21"/>
      <c r="D89" s="21"/>
      <c r="E89" s="14"/>
      <c r="F89" s="14"/>
      <c r="G89" s="14"/>
      <c r="H89" s="15"/>
      <c r="I89" s="16">
        <f>IF(G89="",1,IFERROR(VLOOKUP(G89,Assumptions!$F$4:$G$6,2,FALSE),1))</f>
        <v>1</v>
      </c>
      <c r="J89" s="17">
        <f t="shared" si="3"/>
        <v>0</v>
      </c>
      <c r="K89" s="14"/>
      <c r="L89" s="14"/>
      <c r="M89" s="17">
        <f>IF(J89="",,J89*IFERROR(K89,1)*IFERROR(VLOOKUP(L89,Assumptions!$A$26:$C$29,2,FALSE),1))</f>
        <v>0</v>
      </c>
      <c r="N89" s="14"/>
      <c r="O89" s="17">
        <f t="shared" si="4"/>
        <v>0</v>
      </c>
      <c r="P89" s="18"/>
      <c r="Q89" s="18"/>
      <c r="R89" s="16" t="str">
        <f t="shared" ca="1" si="5"/>
        <v>Expired</v>
      </c>
      <c r="S89" s="21"/>
      <c r="T89" s="16"/>
    </row>
    <row r="90" spans="1:20" x14ac:dyDescent="0.3">
      <c r="A90" s="13"/>
      <c r="B90" s="14"/>
      <c r="C90" s="21"/>
      <c r="D90" s="21"/>
      <c r="E90" s="14"/>
      <c r="F90" s="14"/>
      <c r="G90" s="14"/>
      <c r="H90" s="15"/>
      <c r="I90" s="16">
        <f>IF(G90="",1,IFERROR(VLOOKUP(G90,Assumptions!$F$4:$G$6,2,FALSE),1))</f>
        <v>1</v>
      </c>
      <c r="J90" s="17">
        <f t="shared" si="3"/>
        <v>0</v>
      </c>
      <c r="K90" s="14"/>
      <c r="L90" s="14"/>
      <c r="M90" s="17">
        <f>IF(J90="",,J90*IFERROR(K90,1)*IFERROR(VLOOKUP(L90,Assumptions!$A$26:$C$29,2,FALSE),1))</f>
        <v>0</v>
      </c>
      <c r="N90" s="14"/>
      <c r="O90" s="17">
        <f t="shared" si="4"/>
        <v>0</v>
      </c>
      <c r="P90" s="18"/>
      <c r="Q90" s="18"/>
      <c r="R90" s="16" t="str">
        <f t="shared" ca="1" si="5"/>
        <v>Expired</v>
      </c>
      <c r="S90" s="21"/>
      <c r="T90" s="16"/>
    </row>
    <row r="91" spans="1:20" x14ac:dyDescent="0.3">
      <c r="A91" s="13"/>
      <c r="B91" s="14"/>
      <c r="C91" s="21"/>
      <c r="D91" s="21"/>
      <c r="E91" s="14"/>
      <c r="F91" s="14"/>
      <c r="G91" s="14"/>
      <c r="H91" s="15"/>
      <c r="I91" s="16">
        <f>IF(G91="",1,IFERROR(VLOOKUP(G91,Assumptions!$F$4:$G$6,2,FALSE),1))</f>
        <v>1</v>
      </c>
      <c r="J91" s="17">
        <f t="shared" si="3"/>
        <v>0</v>
      </c>
      <c r="K91" s="14"/>
      <c r="L91" s="14"/>
      <c r="M91" s="17">
        <f>IF(J91="",,J91*IFERROR(K91,1)*IFERROR(VLOOKUP(L91,Assumptions!$A$26:$C$29,2,FALSE),1))</f>
        <v>0</v>
      </c>
      <c r="N91" s="14"/>
      <c r="O91" s="17">
        <f t="shared" si="4"/>
        <v>0</v>
      </c>
      <c r="P91" s="18"/>
      <c r="Q91" s="18"/>
      <c r="R91" s="16" t="str">
        <f t="shared" ca="1" si="5"/>
        <v>Expired</v>
      </c>
      <c r="S91" s="21"/>
      <c r="T91" s="16"/>
    </row>
    <row r="92" spans="1:20" x14ac:dyDescent="0.3">
      <c r="A92" s="13"/>
      <c r="B92" s="14"/>
      <c r="C92" s="21"/>
      <c r="D92" s="21"/>
      <c r="E92" s="14"/>
      <c r="F92" s="14"/>
      <c r="G92" s="14"/>
      <c r="H92" s="15"/>
      <c r="I92" s="16">
        <f>IF(G92="",1,IFERROR(VLOOKUP(G92,Assumptions!$F$4:$G$6,2,FALSE),1))</f>
        <v>1</v>
      </c>
      <c r="J92" s="17">
        <f t="shared" si="3"/>
        <v>0</v>
      </c>
      <c r="K92" s="14"/>
      <c r="L92" s="14"/>
      <c r="M92" s="17">
        <f>IF(J92="",,J92*IFERROR(K92,1)*IFERROR(VLOOKUP(L92,Assumptions!$A$26:$C$29,2,FALSE),1))</f>
        <v>0</v>
      </c>
      <c r="N92" s="14"/>
      <c r="O92" s="17">
        <f t="shared" si="4"/>
        <v>0</v>
      </c>
      <c r="P92" s="18"/>
      <c r="Q92" s="18"/>
      <c r="R92" s="16" t="str">
        <f t="shared" ca="1" si="5"/>
        <v>Expired</v>
      </c>
      <c r="S92" s="21"/>
      <c r="T92" s="16"/>
    </row>
    <row r="93" spans="1:20" x14ac:dyDescent="0.3">
      <c r="A93" s="13"/>
      <c r="B93" s="14"/>
      <c r="C93" s="21"/>
      <c r="D93" s="21"/>
      <c r="E93" s="14"/>
      <c r="F93" s="14"/>
      <c r="G93" s="14"/>
      <c r="H93" s="15"/>
      <c r="I93" s="16">
        <f>IF(G93="",1,IFERROR(VLOOKUP(G93,Assumptions!$F$4:$G$6,2,FALSE),1))</f>
        <v>1</v>
      </c>
      <c r="J93" s="17">
        <f t="shared" si="3"/>
        <v>0</v>
      </c>
      <c r="K93" s="14"/>
      <c r="L93" s="14"/>
      <c r="M93" s="17">
        <f>IF(J93="",,J93*IFERROR(K93,1)*IFERROR(VLOOKUP(L93,Assumptions!$A$26:$C$29,2,FALSE),1))</f>
        <v>0</v>
      </c>
      <c r="N93" s="14"/>
      <c r="O93" s="17">
        <f t="shared" si="4"/>
        <v>0</v>
      </c>
      <c r="P93" s="18"/>
      <c r="Q93" s="18"/>
      <c r="R93" s="16" t="str">
        <f t="shared" ca="1" si="5"/>
        <v>Expired</v>
      </c>
      <c r="S93" s="21"/>
      <c r="T93" s="16"/>
    </row>
    <row r="94" spans="1:20" x14ac:dyDescent="0.3">
      <c r="A94" s="13"/>
      <c r="B94" s="14"/>
      <c r="C94" s="21"/>
      <c r="D94" s="21"/>
      <c r="E94" s="14"/>
      <c r="F94" s="14"/>
      <c r="G94" s="14"/>
      <c r="H94" s="15"/>
      <c r="I94" s="16">
        <f>IF(G94="",1,IFERROR(VLOOKUP(G94,Assumptions!$F$4:$G$6,2,FALSE),1))</f>
        <v>1</v>
      </c>
      <c r="J94" s="17">
        <f t="shared" si="3"/>
        <v>0</v>
      </c>
      <c r="K94" s="14"/>
      <c r="L94" s="14"/>
      <c r="M94" s="17">
        <f>IF(J94="",,J94*IFERROR(K94,1)*IFERROR(VLOOKUP(L94,Assumptions!$A$26:$C$29,2,FALSE),1))</f>
        <v>0</v>
      </c>
      <c r="N94" s="14"/>
      <c r="O94" s="17">
        <f t="shared" si="4"/>
        <v>0</v>
      </c>
      <c r="P94" s="18"/>
      <c r="Q94" s="18"/>
      <c r="R94" s="16" t="str">
        <f t="shared" ca="1" si="5"/>
        <v>Expired</v>
      </c>
      <c r="S94" s="21"/>
      <c r="T94" s="16"/>
    </row>
    <row r="95" spans="1:20" x14ac:dyDescent="0.3">
      <c r="A95" s="13"/>
      <c r="B95" s="14"/>
      <c r="C95" s="21"/>
      <c r="D95" s="21"/>
      <c r="E95" s="14"/>
      <c r="F95" s="14"/>
      <c r="G95" s="14"/>
      <c r="H95" s="15"/>
      <c r="I95" s="16">
        <f>IF(G95="",1,IFERROR(VLOOKUP(G95,Assumptions!$F$4:$G$6,2,FALSE),1))</f>
        <v>1</v>
      </c>
      <c r="J95" s="17">
        <f t="shared" si="3"/>
        <v>0</v>
      </c>
      <c r="K95" s="14"/>
      <c r="L95" s="14"/>
      <c r="M95" s="17">
        <f>IF(J95="",,J95*IFERROR(K95,1)*IFERROR(VLOOKUP(L95,Assumptions!$A$26:$C$29,2,FALSE),1))</f>
        <v>0</v>
      </c>
      <c r="N95" s="14"/>
      <c r="O95" s="17">
        <f t="shared" si="4"/>
        <v>0</v>
      </c>
      <c r="P95" s="18"/>
      <c r="Q95" s="18"/>
      <c r="R95" s="16" t="str">
        <f t="shared" ca="1" si="5"/>
        <v>Expired</v>
      </c>
      <c r="S95" s="21"/>
      <c r="T95" s="16"/>
    </row>
    <row r="96" spans="1:20" x14ac:dyDescent="0.3">
      <c r="A96" s="13"/>
      <c r="B96" s="14"/>
      <c r="C96" s="21"/>
      <c r="D96" s="21"/>
      <c r="E96" s="14"/>
      <c r="F96" s="14"/>
      <c r="G96" s="14"/>
      <c r="H96" s="15"/>
      <c r="I96" s="16">
        <f>IF(G96="",1,IFERROR(VLOOKUP(G96,Assumptions!$F$4:$G$6,2,FALSE),1))</f>
        <v>1</v>
      </c>
      <c r="J96" s="17">
        <f t="shared" si="3"/>
        <v>0</v>
      </c>
      <c r="K96" s="14"/>
      <c r="L96" s="14"/>
      <c r="M96" s="17">
        <f>IF(J96="",,J96*IFERROR(K96,1)*IFERROR(VLOOKUP(L96,Assumptions!$A$26:$C$29,2,FALSE),1))</f>
        <v>0</v>
      </c>
      <c r="N96" s="14"/>
      <c r="O96" s="17">
        <f t="shared" si="4"/>
        <v>0</v>
      </c>
      <c r="P96" s="18"/>
      <c r="Q96" s="18"/>
      <c r="R96" s="16" t="str">
        <f t="shared" ca="1" si="5"/>
        <v>Expired</v>
      </c>
      <c r="S96" s="21"/>
      <c r="T96" s="16"/>
    </row>
    <row r="97" spans="1:20" x14ac:dyDescent="0.3">
      <c r="A97" s="13"/>
      <c r="B97" s="14"/>
      <c r="C97" s="21"/>
      <c r="D97" s="21"/>
      <c r="E97" s="14"/>
      <c r="F97" s="14"/>
      <c r="G97" s="14"/>
      <c r="H97" s="15"/>
      <c r="I97" s="16">
        <f>IF(G97="",1,IFERROR(VLOOKUP(G97,Assumptions!$F$4:$G$6,2,FALSE),1))</f>
        <v>1</v>
      </c>
      <c r="J97" s="17">
        <f t="shared" si="3"/>
        <v>0</v>
      </c>
      <c r="K97" s="14"/>
      <c r="L97" s="14"/>
      <c r="M97" s="17">
        <f>IF(J97="",,J97*IFERROR(K97,1)*IFERROR(VLOOKUP(L97,Assumptions!$A$26:$C$29,2,FALSE),1))</f>
        <v>0</v>
      </c>
      <c r="N97" s="14"/>
      <c r="O97" s="17">
        <f t="shared" si="4"/>
        <v>0</v>
      </c>
      <c r="P97" s="18"/>
      <c r="Q97" s="18"/>
      <c r="R97" s="16" t="str">
        <f t="shared" ca="1" si="5"/>
        <v>Expired</v>
      </c>
      <c r="S97" s="21"/>
      <c r="T97" s="16"/>
    </row>
    <row r="98" spans="1:20" x14ac:dyDescent="0.3">
      <c r="A98" s="13"/>
      <c r="B98" s="14"/>
      <c r="C98" s="21"/>
      <c r="D98" s="21"/>
      <c r="E98" s="14"/>
      <c r="F98" s="14"/>
      <c r="G98" s="14"/>
      <c r="H98" s="15"/>
      <c r="I98" s="16">
        <f>IF(G98="",1,IFERROR(VLOOKUP(G98,Assumptions!$F$4:$G$6,2,FALSE),1))</f>
        <v>1</v>
      </c>
      <c r="J98" s="17">
        <f t="shared" si="3"/>
        <v>0</v>
      </c>
      <c r="K98" s="14"/>
      <c r="L98" s="14"/>
      <c r="M98" s="17">
        <f>IF(J98="",,J98*IFERROR(K98,1)*IFERROR(VLOOKUP(L98,Assumptions!$A$26:$C$29,2,FALSE),1))</f>
        <v>0</v>
      </c>
      <c r="N98" s="14"/>
      <c r="O98" s="17">
        <f t="shared" si="4"/>
        <v>0</v>
      </c>
      <c r="P98" s="18"/>
      <c r="Q98" s="18"/>
      <c r="R98" s="16" t="str">
        <f t="shared" ca="1" si="5"/>
        <v>Expired</v>
      </c>
      <c r="S98" s="21"/>
      <c r="T98" s="16"/>
    </row>
    <row r="99" spans="1:20" x14ac:dyDescent="0.3">
      <c r="A99" s="13"/>
      <c r="B99" s="14"/>
      <c r="C99" s="21"/>
      <c r="D99" s="21"/>
      <c r="E99" s="14"/>
      <c r="F99" s="14"/>
      <c r="G99" s="14"/>
      <c r="H99" s="15"/>
      <c r="I99" s="16">
        <f>IF(G99="",1,IFERROR(VLOOKUP(G99,Assumptions!$F$4:$G$6,2,FALSE),1))</f>
        <v>1</v>
      </c>
      <c r="J99" s="17">
        <f t="shared" si="3"/>
        <v>0</v>
      </c>
      <c r="K99" s="14"/>
      <c r="L99" s="14"/>
      <c r="M99" s="17">
        <f>IF(J99="",,J99*IFERROR(K99,1)*IFERROR(VLOOKUP(L99,Assumptions!$A$26:$C$29,2,FALSE),1))</f>
        <v>0</v>
      </c>
      <c r="N99" s="14"/>
      <c r="O99" s="17">
        <f t="shared" si="4"/>
        <v>0</v>
      </c>
      <c r="P99" s="18"/>
      <c r="Q99" s="18"/>
      <c r="R99" s="16" t="str">
        <f t="shared" ca="1" si="5"/>
        <v>Expired</v>
      </c>
      <c r="S99" s="21"/>
      <c r="T99" s="16"/>
    </row>
    <row r="100" spans="1:20" x14ac:dyDescent="0.3">
      <c r="A100" s="13"/>
      <c r="B100" s="14"/>
      <c r="C100" s="21"/>
      <c r="D100" s="21"/>
      <c r="E100" s="14"/>
      <c r="F100" s="14"/>
      <c r="G100" s="14"/>
      <c r="H100" s="15"/>
      <c r="I100" s="16">
        <f>IF(G100="",1,IFERROR(VLOOKUP(G100,Assumptions!$F$4:$G$6,2,FALSE),1))</f>
        <v>1</v>
      </c>
      <c r="J100" s="17">
        <f t="shared" si="3"/>
        <v>0</v>
      </c>
      <c r="K100" s="14"/>
      <c r="L100" s="14"/>
      <c r="M100" s="17">
        <f>IF(J100="",,J100*IFERROR(K100,1)*IFERROR(VLOOKUP(L100,Assumptions!$A$26:$C$29,2,FALSE),1))</f>
        <v>0</v>
      </c>
      <c r="N100" s="14"/>
      <c r="O100" s="17">
        <f t="shared" si="4"/>
        <v>0</v>
      </c>
      <c r="P100" s="18"/>
      <c r="Q100" s="18"/>
      <c r="R100" s="16" t="str">
        <f t="shared" ca="1" si="5"/>
        <v>Expired</v>
      </c>
      <c r="S100" s="21"/>
      <c r="T100" s="16"/>
    </row>
    <row r="101" spans="1:20" x14ac:dyDescent="0.3">
      <c r="A101" s="13"/>
      <c r="B101" s="14"/>
      <c r="C101" s="21"/>
      <c r="D101" s="21"/>
      <c r="E101" s="14"/>
      <c r="F101" s="14"/>
      <c r="G101" s="14"/>
      <c r="H101" s="15"/>
      <c r="I101" s="16">
        <f>IF(G101="",1,IFERROR(VLOOKUP(G101,Assumptions!$F$4:$G$6,2,FALSE),1))</f>
        <v>1</v>
      </c>
      <c r="J101" s="17">
        <f t="shared" si="3"/>
        <v>0</v>
      </c>
      <c r="K101" s="14"/>
      <c r="L101" s="14"/>
      <c r="M101" s="17">
        <f>IF(J101="",,J101*IFERROR(K101,1)*IFERROR(VLOOKUP(L101,Assumptions!$A$26:$C$29,2,FALSE),1))</f>
        <v>0</v>
      </c>
      <c r="N101" s="14"/>
      <c r="O101" s="17">
        <f t="shared" si="4"/>
        <v>0</v>
      </c>
      <c r="P101" s="18"/>
      <c r="Q101" s="18"/>
      <c r="R101" s="16" t="str">
        <f t="shared" ca="1" si="5"/>
        <v>Expired</v>
      </c>
      <c r="S101" s="21"/>
      <c r="T101" s="16"/>
    </row>
    <row r="102" spans="1:20" x14ac:dyDescent="0.3">
      <c r="A102" s="13"/>
      <c r="B102" s="14"/>
      <c r="C102" s="21"/>
      <c r="D102" s="21"/>
      <c r="E102" s="14"/>
      <c r="F102" s="14"/>
      <c r="G102" s="14"/>
      <c r="H102" s="15"/>
      <c r="I102" s="16">
        <f>IF(G102="",1,IFERROR(VLOOKUP(G102,Assumptions!$F$4:$G$6,2,FALSE),1))</f>
        <v>1</v>
      </c>
      <c r="J102" s="17">
        <f t="shared" si="3"/>
        <v>0</v>
      </c>
      <c r="K102" s="14"/>
      <c r="L102" s="14"/>
      <c r="M102" s="17">
        <f>IF(J102="",,J102*IFERROR(K102,1)*IFERROR(VLOOKUP(L102,Assumptions!$A$26:$C$29,2,FALSE),1))</f>
        <v>0</v>
      </c>
      <c r="N102" s="14"/>
      <c r="O102" s="17">
        <f t="shared" si="4"/>
        <v>0</v>
      </c>
      <c r="P102" s="18"/>
      <c r="Q102" s="18"/>
      <c r="R102" s="16" t="str">
        <f t="shared" ca="1" si="5"/>
        <v>Expired</v>
      </c>
      <c r="S102" s="21"/>
      <c r="T102" s="16"/>
    </row>
    <row r="103" spans="1:20" x14ac:dyDescent="0.3">
      <c r="A103" s="13"/>
      <c r="B103" s="14"/>
      <c r="C103" s="21"/>
      <c r="D103" s="21"/>
      <c r="E103" s="14"/>
      <c r="F103" s="14"/>
      <c r="G103" s="14"/>
      <c r="H103" s="15"/>
      <c r="I103" s="16">
        <f>IF(G103="",1,IFERROR(VLOOKUP(G103,Assumptions!$F$4:$G$6,2,FALSE),1))</f>
        <v>1</v>
      </c>
      <c r="J103" s="17">
        <f t="shared" si="3"/>
        <v>0</v>
      </c>
      <c r="K103" s="14"/>
      <c r="L103" s="14"/>
      <c r="M103" s="17">
        <f>IF(J103="",,J103*IFERROR(K103,1)*IFERROR(VLOOKUP(L103,Assumptions!$A$26:$C$29,2,FALSE),1))</f>
        <v>0</v>
      </c>
      <c r="N103" s="14"/>
      <c r="O103" s="17">
        <f t="shared" si="4"/>
        <v>0</v>
      </c>
      <c r="P103" s="18"/>
      <c r="Q103" s="18"/>
      <c r="R103" s="16" t="str">
        <f t="shared" ca="1" si="5"/>
        <v>Expired</v>
      </c>
      <c r="S103" s="21"/>
      <c r="T103" s="16"/>
    </row>
    <row r="104" spans="1:20" x14ac:dyDescent="0.3">
      <c r="A104" s="13"/>
      <c r="B104" s="14"/>
      <c r="C104" s="21"/>
      <c r="D104" s="21"/>
      <c r="E104" s="14"/>
      <c r="F104" s="14"/>
      <c r="G104" s="14"/>
      <c r="H104" s="15"/>
      <c r="I104" s="16">
        <f>IF(G104="",1,IFERROR(VLOOKUP(G104,Assumptions!$F$4:$G$6,2,FALSE),1))</f>
        <v>1</v>
      </c>
      <c r="J104" s="17">
        <f t="shared" si="3"/>
        <v>0</v>
      </c>
      <c r="K104" s="14"/>
      <c r="L104" s="14"/>
      <c r="M104" s="17">
        <f>IF(J104="",,J104*IFERROR(K104,1)*IFERROR(VLOOKUP(L104,Assumptions!$A$26:$C$29,2,FALSE),1))</f>
        <v>0</v>
      </c>
      <c r="N104" s="14"/>
      <c r="O104" s="17">
        <f t="shared" si="4"/>
        <v>0</v>
      </c>
      <c r="P104" s="18"/>
      <c r="Q104" s="18"/>
      <c r="R104" s="16" t="str">
        <f t="shared" ca="1" si="5"/>
        <v>Expired</v>
      </c>
      <c r="S104" s="21"/>
      <c r="T104" s="16"/>
    </row>
    <row r="105" spans="1:20" x14ac:dyDescent="0.3">
      <c r="A105" s="13"/>
      <c r="B105" s="14"/>
      <c r="C105" s="21"/>
      <c r="D105" s="21"/>
      <c r="E105" s="14"/>
      <c r="F105" s="14"/>
      <c r="G105" s="14"/>
      <c r="H105" s="15"/>
      <c r="I105" s="16">
        <f>IF(G105="",1,IFERROR(VLOOKUP(G105,Assumptions!$F$4:$G$6,2,FALSE),1))</f>
        <v>1</v>
      </c>
      <c r="J105" s="17">
        <f t="shared" si="3"/>
        <v>0</v>
      </c>
      <c r="K105" s="14"/>
      <c r="L105" s="14"/>
      <c r="M105" s="17">
        <f>IF(J105="",,J105*IFERROR(K105,1)*IFERROR(VLOOKUP(L105,Assumptions!$A$26:$C$29,2,FALSE),1))</f>
        <v>0</v>
      </c>
      <c r="N105" s="14"/>
      <c r="O105" s="17">
        <f t="shared" si="4"/>
        <v>0</v>
      </c>
      <c r="P105" s="18"/>
      <c r="Q105" s="18"/>
      <c r="R105" s="16" t="str">
        <f t="shared" ca="1" si="5"/>
        <v>Expired</v>
      </c>
      <c r="S105" s="21"/>
      <c r="T105" s="16"/>
    </row>
    <row r="106" spans="1:20" x14ac:dyDescent="0.3">
      <c r="A106" s="13"/>
      <c r="B106" s="14"/>
      <c r="C106" s="21"/>
      <c r="D106" s="21"/>
      <c r="E106" s="14"/>
      <c r="F106" s="14"/>
      <c r="G106" s="14"/>
      <c r="H106" s="15"/>
      <c r="I106" s="16">
        <f>IF(G106="",1,IFERROR(VLOOKUP(G106,Assumptions!$F$4:$G$6,2,FALSE),1))</f>
        <v>1</v>
      </c>
      <c r="J106" s="17">
        <f t="shared" si="3"/>
        <v>0</v>
      </c>
      <c r="K106" s="14"/>
      <c r="L106" s="14"/>
      <c r="M106" s="17">
        <f>IF(J106="",,J106*IFERROR(K106,1)*IFERROR(VLOOKUP(L106,Assumptions!$A$26:$C$29,2,FALSE),1))</f>
        <v>0</v>
      </c>
      <c r="N106" s="14"/>
      <c r="O106" s="17">
        <f t="shared" si="4"/>
        <v>0</v>
      </c>
      <c r="P106" s="18"/>
      <c r="Q106" s="18"/>
      <c r="R106" s="16" t="str">
        <f t="shared" ca="1" si="5"/>
        <v>Expired</v>
      </c>
      <c r="S106" s="21"/>
      <c r="T106" s="16"/>
    </row>
    <row r="107" spans="1:20" x14ac:dyDescent="0.3">
      <c r="A107" s="13"/>
      <c r="B107" s="14"/>
      <c r="C107" s="21"/>
      <c r="D107" s="21"/>
      <c r="E107" s="14"/>
      <c r="F107" s="14"/>
      <c r="G107" s="14"/>
      <c r="H107" s="15"/>
      <c r="I107" s="16">
        <f>IF(G107="",1,IFERROR(VLOOKUP(G107,Assumptions!$F$4:$G$6,2,FALSE),1))</f>
        <v>1</v>
      </c>
      <c r="J107" s="17">
        <f t="shared" si="3"/>
        <v>0</v>
      </c>
      <c r="K107" s="14"/>
      <c r="L107" s="14"/>
      <c r="M107" s="17">
        <f>IF(J107="",,J107*IFERROR(K107,1)*IFERROR(VLOOKUP(L107,Assumptions!$A$26:$C$29,2,FALSE),1))</f>
        <v>0</v>
      </c>
      <c r="N107" s="14"/>
      <c r="O107" s="17">
        <f t="shared" si="4"/>
        <v>0</v>
      </c>
      <c r="P107" s="18"/>
      <c r="Q107" s="18"/>
      <c r="R107" s="16" t="str">
        <f t="shared" ca="1" si="5"/>
        <v>Expired</v>
      </c>
      <c r="S107" s="21"/>
      <c r="T107" s="16"/>
    </row>
    <row r="108" spans="1:20" x14ac:dyDescent="0.3">
      <c r="A108" s="13"/>
      <c r="B108" s="14"/>
      <c r="C108" s="21"/>
      <c r="D108" s="21"/>
      <c r="E108" s="14"/>
      <c r="F108" s="14"/>
      <c r="G108" s="14"/>
      <c r="H108" s="15"/>
      <c r="I108" s="16">
        <f>IF(G108="",1,IFERROR(VLOOKUP(G108,Assumptions!$F$4:$G$6,2,FALSE),1))</f>
        <v>1</v>
      </c>
      <c r="J108" s="17">
        <f t="shared" si="3"/>
        <v>0</v>
      </c>
      <c r="K108" s="14"/>
      <c r="L108" s="14"/>
      <c r="M108" s="17">
        <f>IF(J108="",,J108*IFERROR(K108,1)*IFERROR(VLOOKUP(L108,Assumptions!$A$26:$C$29,2,FALSE),1))</f>
        <v>0</v>
      </c>
      <c r="N108" s="14"/>
      <c r="O108" s="17">
        <f t="shared" si="4"/>
        <v>0</v>
      </c>
      <c r="P108" s="18"/>
      <c r="Q108" s="18"/>
      <c r="R108" s="16" t="str">
        <f t="shared" ca="1" si="5"/>
        <v>Expired</v>
      </c>
      <c r="S108" s="21"/>
      <c r="T108" s="16"/>
    </row>
    <row r="109" spans="1:20" x14ac:dyDescent="0.3">
      <c r="A109" s="13"/>
      <c r="B109" s="14"/>
      <c r="C109" s="21"/>
      <c r="D109" s="21"/>
      <c r="E109" s="14"/>
      <c r="F109" s="14"/>
      <c r="G109" s="14"/>
      <c r="H109" s="15"/>
      <c r="I109" s="16">
        <f>IF(G109="",1,IFERROR(VLOOKUP(G109,Assumptions!$F$4:$G$6,2,FALSE),1))</f>
        <v>1</v>
      </c>
      <c r="J109" s="17">
        <f t="shared" si="3"/>
        <v>0</v>
      </c>
      <c r="K109" s="14"/>
      <c r="L109" s="14"/>
      <c r="M109" s="17">
        <f>IF(J109="",,J109*IFERROR(K109,1)*IFERROR(VLOOKUP(L109,Assumptions!$A$26:$C$29,2,FALSE),1))</f>
        <v>0</v>
      </c>
      <c r="N109" s="14"/>
      <c r="O109" s="17">
        <f t="shared" si="4"/>
        <v>0</v>
      </c>
      <c r="P109" s="18"/>
      <c r="Q109" s="18"/>
      <c r="R109" s="16" t="str">
        <f t="shared" ca="1" si="5"/>
        <v>Expired</v>
      </c>
      <c r="S109" s="21"/>
      <c r="T109" s="16"/>
    </row>
    <row r="110" spans="1:20" x14ac:dyDescent="0.3">
      <c r="A110" s="13"/>
      <c r="B110" s="14"/>
      <c r="C110" s="21"/>
      <c r="D110" s="21"/>
      <c r="E110" s="14"/>
      <c r="F110" s="14"/>
      <c r="G110" s="14"/>
      <c r="H110" s="15"/>
      <c r="I110" s="16">
        <f>IF(G110="",1,IFERROR(VLOOKUP(G110,Assumptions!$F$4:$G$6,2,FALSE),1))</f>
        <v>1</v>
      </c>
      <c r="J110" s="17">
        <f t="shared" si="3"/>
        <v>0</v>
      </c>
      <c r="K110" s="14"/>
      <c r="L110" s="14"/>
      <c r="M110" s="17">
        <f>IF(J110="",,J110*IFERROR(K110,1)*IFERROR(VLOOKUP(L110,Assumptions!$A$26:$C$29,2,FALSE),1))</f>
        <v>0</v>
      </c>
      <c r="N110" s="14"/>
      <c r="O110" s="17">
        <f t="shared" si="4"/>
        <v>0</v>
      </c>
      <c r="P110" s="18"/>
      <c r="Q110" s="18"/>
      <c r="R110" s="16" t="str">
        <f t="shared" ca="1" si="5"/>
        <v>Expired</v>
      </c>
      <c r="S110" s="21"/>
      <c r="T110" s="16"/>
    </row>
    <row r="111" spans="1:20" x14ac:dyDescent="0.3">
      <c r="A111" s="13"/>
      <c r="B111" s="14"/>
      <c r="C111" s="21"/>
      <c r="D111" s="21"/>
      <c r="E111" s="14"/>
      <c r="F111" s="14"/>
      <c r="G111" s="14"/>
      <c r="H111" s="15"/>
      <c r="I111" s="16">
        <f>IF(G111="",1,IFERROR(VLOOKUP(G111,Assumptions!$F$4:$G$6,2,FALSE),1))</f>
        <v>1</v>
      </c>
      <c r="J111" s="17">
        <f t="shared" si="3"/>
        <v>0</v>
      </c>
      <c r="K111" s="14"/>
      <c r="L111" s="14"/>
      <c r="M111" s="17">
        <f>IF(J111="",,J111*IFERROR(K111,1)*IFERROR(VLOOKUP(L111,Assumptions!$A$26:$C$29,2,FALSE),1))</f>
        <v>0</v>
      </c>
      <c r="N111" s="14"/>
      <c r="O111" s="17">
        <f t="shared" si="4"/>
        <v>0</v>
      </c>
      <c r="P111" s="18"/>
      <c r="Q111" s="18"/>
      <c r="R111" s="16" t="str">
        <f t="shared" ca="1" si="5"/>
        <v>Expired</v>
      </c>
      <c r="S111" s="21"/>
      <c r="T111" s="16"/>
    </row>
    <row r="112" spans="1:20" x14ac:dyDescent="0.3">
      <c r="A112" s="13"/>
      <c r="B112" s="14"/>
      <c r="C112" s="21"/>
      <c r="D112" s="21"/>
      <c r="E112" s="14"/>
      <c r="F112" s="14"/>
      <c r="G112" s="14"/>
      <c r="H112" s="15"/>
      <c r="I112" s="16">
        <f>IF(G112="",1,IFERROR(VLOOKUP(G112,Assumptions!$F$4:$G$6,2,FALSE),1))</f>
        <v>1</v>
      </c>
      <c r="J112" s="17">
        <f t="shared" si="3"/>
        <v>0</v>
      </c>
      <c r="K112" s="14"/>
      <c r="L112" s="14"/>
      <c r="M112" s="17">
        <f>IF(J112="",,J112*IFERROR(K112,1)*IFERROR(VLOOKUP(L112,Assumptions!$A$26:$C$29,2,FALSE),1))</f>
        <v>0</v>
      </c>
      <c r="N112" s="14"/>
      <c r="O112" s="17">
        <f t="shared" si="4"/>
        <v>0</v>
      </c>
      <c r="P112" s="18"/>
      <c r="Q112" s="18"/>
      <c r="R112" s="16" t="str">
        <f t="shared" ca="1" si="5"/>
        <v>Expired</v>
      </c>
      <c r="S112" s="21"/>
      <c r="T112" s="16"/>
    </row>
    <row r="113" spans="1:20" x14ac:dyDescent="0.3">
      <c r="A113" s="13"/>
      <c r="B113" s="14"/>
      <c r="C113" s="21"/>
      <c r="D113" s="21"/>
      <c r="E113" s="14"/>
      <c r="F113" s="14"/>
      <c r="G113" s="14"/>
      <c r="H113" s="15"/>
      <c r="I113" s="16">
        <f>IF(G113="",1,IFERROR(VLOOKUP(G113,Assumptions!$F$4:$G$6,2,FALSE),1))</f>
        <v>1</v>
      </c>
      <c r="J113" s="17">
        <f t="shared" si="3"/>
        <v>0</v>
      </c>
      <c r="K113" s="14"/>
      <c r="L113" s="14"/>
      <c r="M113" s="17">
        <f>IF(J113="",,J113*IFERROR(K113,1)*IFERROR(VLOOKUP(L113,Assumptions!$A$26:$C$29,2,FALSE),1))</f>
        <v>0</v>
      </c>
      <c r="N113" s="14"/>
      <c r="O113" s="17">
        <f t="shared" si="4"/>
        <v>0</v>
      </c>
      <c r="P113" s="18"/>
      <c r="Q113" s="18"/>
      <c r="R113" s="16" t="str">
        <f t="shared" ca="1" si="5"/>
        <v>Expired</v>
      </c>
      <c r="S113" s="21"/>
      <c r="T113" s="16"/>
    </row>
    <row r="114" spans="1:20" x14ac:dyDescent="0.3">
      <c r="A114" s="13"/>
      <c r="B114" s="14"/>
      <c r="C114" s="21"/>
      <c r="D114" s="21"/>
      <c r="E114" s="14"/>
      <c r="F114" s="14"/>
      <c r="G114" s="14"/>
      <c r="H114" s="15"/>
      <c r="I114" s="16">
        <f>IF(G114="",1,IFERROR(VLOOKUP(G114,Assumptions!$F$4:$G$6,2,FALSE),1))</f>
        <v>1</v>
      </c>
      <c r="J114" s="17">
        <f t="shared" si="3"/>
        <v>0</v>
      </c>
      <c r="K114" s="14"/>
      <c r="L114" s="14"/>
      <c r="M114" s="17">
        <f>IF(J114="",,J114*IFERROR(K114,1)*IFERROR(VLOOKUP(L114,Assumptions!$A$26:$C$29,2,FALSE),1))</f>
        <v>0</v>
      </c>
      <c r="N114" s="14"/>
      <c r="O114" s="17">
        <f t="shared" si="4"/>
        <v>0</v>
      </c>
      <c r="P114" s="18"/>
      <c r="Q114" s="18"/>
      <c r="R114" s="16" t="str">
        <f t="shared" ca="1" si="5"/>
        <v>Expired</v>
      </c>
      <c r="S114" s="21"/>
      <c r="T114" s="16"/>
    </row>
    <row r="115" spans="1:20" x14ac:dyDescent="0.3">
      <c r="A115" s="13"/>
      <c r="B115" s="14"/>
      <c r="C115" s="21"/>
      <c r="D115" s="21"/>
      <c r="E115" s="14"/>
      <c r="F115" s="14"/>
      <c r="G115" s="14"/>
      <c r="H115" s="15"/>
      <c r="I115" s="16">
        <f>IF(G115="",1,IFERROR(VLOOKUP(G115,Assumptions!$F$4:$G$6,2,FALSE),1))</f>
        <v>1</v>
      </c>
      <c r="J115" s="17">
        <f t="shared" si="3"/>
        <v>0</v>
      </c>
      <c r="K115" s="14"/>
      <c r="L115" s="14"/>
      <c r="M115" s="17">
        <f>IF(J115="",,J115*IFERROR(K115,1)*IFERROR(VLOOKUP(L115,Assumptions!$A$26:$C$29,2,FALSE),1))</f>
        <v>0</v>
      </c>
      <c r="N115" s="14"/>
      <c r="O115" s="17">
        <f t="shared" si="4"/>
        <v>0</v>
      </c>
      <c r="P115" s="18"/>
      <c r="Q115" s="18"/>
      <c r="R115" s="16" t="str">
        <f t="shared" ca="1" si="5"/>
        <v>Expired</v>
      </c>
      <c r="S115" s="21"/>
      <c r="T115" s="16"/>
    </row>
    <row r="116" spans="1:20" x14ac:dyDescent="0.3">
      <c r="A116" s="13"/>
      <c r="B116" s="14"/>
      <c r="C116" s="21"/>
      <c r="D116" s="21"/>
      <c r="E116" s="14"/>
      <c r="F116" s="14"/>
      <c r="G116" s="14"/>
      <c r="H116" s="15"/>
      <c r="I116" s="16">
        <f>IF(G116="",1,IFERROR(VLOOKUP(G116,Assumptions!$F$4:$G$6,2,FALSE),1))</f>
        <v>1</v>
      </c>
      <c r="J116" s="17">
        <f t="shared" si="3"/>
        <v>0</v>
      </c>
      <c r="K116" s="14"/>
      <c r="L116" s="14"/>
      <c r="M116" s="17">
        <f>IF(J116="",,J116*IFERROR(K116,1)*IFERROR(VLOOKUP(L116,Assumptions!$A$26:$C$29,2,FALSE),1))</f>
        <v>0</v>
      </c>
      <c r="N116" s="14"/>
      <c r="O116" s="17">
        <f t="shared" si="4"/>
        <v>0</v>
      </c>
      <c r="P116" s="18"/>
      <c r="Q116" s="18"/>
      <c r="R116" s="16" t="str">
        <f t="shared" ca="1" si="5"/>
        <v>Expired</v>
      </c>
      <c r="S116" s="21"/>
      <c r="T116" s="16"/>
    </row>
    <row r="117" spans="1:20" x14ac:dyDescent="0.3">
      <c r="A117" s="13"/>
      <c r="B117" s="14"/>
      <c r="C117" s="21"/>
      <c r="D117" s="21"/>
      <c r="E117" s="14"/>
      <c r="F117" s="14"/>
      <c r="G117" s="14"/>
      <c r="H117" s="15"/>
      <c r="I117" s="16">
        <f>IF(G117="",1,IFERROR(VLOOKUP(G117,Assumptions!$F$4:$G$6,2,FALSE),1))</f>
        <v>1</v>
      </c>
      <c r="J117" s="17">
        <f t="shared" si="3"/>
        <v>0</v>
      </c>
      <c r="K117" s="14"/>
      <c r="L117" s="14"/>
      <c r="M117" s="17">
        <f>IF(J117="",,J117*IFERROR(K117,1)*IFERROR(VLOOKUP(L117,Assumptions!$A$26:$C$29,2,FALSE),1))</f>
        <v>0</v>
      </c>
      <c r="N117" s="14"/>
      <c r="O117" s="17">
        <f t="shared" si="4"/>
        <v>0</v>
      </c>
      <c r="P117" s="18"/>
      <c r="Q117" s="18"/>
      <c r="R117" s="16" t="str">
        <f t="shared" ca="1" si="5"/>
        <v>Expired</v>
      </c>
      <c r="S117" s="21"/>
      <c r="T117" s="16"/>
    </row>
    <row r="118" spans="1:20" x14ac:dyDescent="0.3">
      <c r="A118" s="13"/>
      <c r="B118" s="14"/>
      <c r="C118" s="21"/>
      <c r="D118" s="21"/>
      <c r="E118" s="14"/>
      <c r="F118" s="14"/>
      <c r="G118" s="14"/>
      <c r="H118" s="15"/>
      <c r="I118" s="16">
        <f>IF(G118="",1,IFERROR(VLOOKUP(G118,Assumptions!$F$4:$G$6,2,FALSE),1))</f>
        <v>1</v>
      </c>
      <c r="J118" s="17">
        <f t="shared" si="3"/>
        <v>0</v>
      </c>
      <c r="K118" s="14"/>
      <c r="L118" s="14"/>
      <c r="M118" s="17">
        <f>IF(J118="",,J118*IFERROR(K118,1)*IFERROR(VLOOKUP(L118,Assumptions!$A$26:$C$29,2,FALSE),1))</f>
        <v>0</v>
      </c>
      <c r="N118" s="14"/>
      <c r="O118" s="17">
        <f t="shared" si="4"/>
        <v>0</v>
      </c>
      <c r="P118" s="18"/>
      <c r="Q118" s="18"/>
      <c r="R118" s="16" t="str">
        <f t="shared" ca="1" si="5"/>
        <v>Expired</v>
      </c>
      <c r="S118" s="21"/>
      <c r="T118" s="16"/>
    </row>
    <row r="119" spans="1:20" x14ac:dyDescent="0.3">
      <c r="A119" s="13"/>
      <c r="B119" s="14"/>
      <c r="C119" s="21"/>
      <c r="D119" s="21"/>
      <c r="E119" s="14"/>
      <c r="F119" s="14"/>
      <c r="G119" s="14"/>
      <c r="H119" s="15"/>
      <c r="I119" s="16">
        <f>IF(G119="",1,IFERROR(VLOOKUP(G119,Assumptions!$F$4:$G$6,2,FALSE),1))</f>
        <v>1</v>
      </c>
      <c r="J119" s="17">
        <f t="shared" si="3"/>
        <v>0</v>
      </c>
      <c r="K119" s="14"/>
      <c r="L119" s="14"/>
      <c r="M119" s="17">
        <f>IF(J119="",,J119*IFERROR(K119,1)*IFERROR(VLOOKUP(L119,Assumptions!$A$26:$C$29,2,FALSE),1))</f>
        <v>0</v>
      </c>
      <c r="N119" s="14"/>
      <c r="O119" s="17">
        <f t="shared" si="4"/>
        <v>0</v>
      </c>
      <c r="P119" s="18"/>
      <c r="Q119" s="18"/>
      <c r="R119" s="16" t="str">
        <f t="shared" ca="1" si="5"/>
        <v>Expired</v>
      </c>
      <c r="S119" s="21"/>
      <c r="T119" s="16"/>
    </row>
    <row r="120" spans="1:20" x14ac:dyDescent="0.3">
      <c r="A120" s="13"/>
      <c r="B120" s="14"/>
      <c r="C120" s="21"/>
      <c r="D120" s="21"/>
      <c r="E120" s="14"/>
      <c r="F120" s="14"/>
      <c r="G120" s="14"/>
      <c r="H120" s="15"/>
      <c r="I120" s="16">
        <f>IF(G120="",1,IFERROR(VLOOKUP(G120,Assumptions!$F$4:$G$6,2,FALSE),1))</f>
        <v>1</v>
      </c>
      <c r="J120" s="17">
        <f t="shared" si="3"/>
        <v>0</v>
      </c>
      <c r="K120" s="14"/>
      <c r="L120" s="14"/>
      <c r="M120" s="17">
        <f>IF(J120="",,J120*IFERROR(K120,1)*IFERROR(VLOOKUP(L120,Assumptions!$A$26:$C$29,2,FALSE),1))</f>
        <v>0</v>
      </c>
      <c r="N120" s="14"/>
      <c r="O120" s="17">
        <f t="shared" si="4"/>
        <v>0</v>
      </c>
      <c r="P120" s="18"/>
      <c r="Q120" s="18"/>
      <c r="R120" s="16" t="str">
        <f t="shared" ca="1" si="5"/>
        <v>Expired</v>
      </c>
      <c r="S120" s="21"/>
      <c r="T120" s="16"/>
    </row>
    <row r="121" spans="1:20" x14ac:dyDescent="0.3">
      <c r="A121" s="13"/>
      <c r="B121" s="14"/>
      <c r="C121" s="21"/>
      <c r="D121" s="21"/>
      <c r="E121" s="14"/>
      <c r="F121" s="14"/>
      <c r="G121" s="14"/>
      <c r="H121" s="15"/>
      <c r="I121" s="16">
        <f>IF(G121="",1,IFERROR(VLOOKUP(G121,Assumptions!$F$4:$G$6,2,FALSE),1))</f>
        <v>1</v>
      </c>
      <c r="J121" s="17">
        <f t="shared" si="3"/>
        <v>0</v>
      </c>
      <c r="K121" s="14"/>
      <c r="L121" s="14"/>
      <c r="M121" s="17">
        <f>IF(J121="",,J121*IFERROR(K121,1)*IFERROR(VLOOKUP(L121,Assumptions!$A$26:$C$29,2,FALSE),1))</f>
        <v>0</v>
      </c>
      <c r="N121" s="14"/>
      <c r="O121" s="17">
        <f t="shared" si="4"/>
        <v>0</v>
      </c>
      <c r="P121" s="18"/>
      <c r="Q121" s="18"/>
      <c r="R121" s="16" t="str">
        <f t="shared" ca="1" si="5"/>
        <v>Expired</v>
      </c>
      <c r="S121" s="21"/>
      <c r="T121" s="16"/>
    </row>
    <row r="122" spans="1:20" x14ac:dyDescent="0.3">
      <c r="A122" s="13"/>
      <c r="B122" s="14"/>
      <c r="C122" s="21"/>
      <c r="D122" s="21"/>
      <c r="E122" s="14"/>
      <c r="F122" s="14"/>
      <c r="G122" s="14"/>
      <c r="H122" s="15"/>
      <c r="I122" s="16">
        <f>IF(G122="",1,IFERROR(VLOOKUP(G122,Assumptions!$F$4:$G$6,2,FALSE),1))</f>
        <v>1</v>
      </c>
      <c r="J122" s="17">
        <f t="shared" si="3"/>
        <v>0</v>
      </c>
      <c r="K122" s="14"/>
      <c r="L122" s="14"/>
      <c r="M122" s="17">
        <f>IF(J122="",,J122*IFERROR(K122,1)*IFERROR(VLOOKUP(L122,Assumptions!$A$26:$C$29,2,FALSE),1))</f>
        <v>0</v>
      </c>
      <c r="N122" s="14"/>
      <c r="O122" s="17">
        <f t="shared" si="4"/>
        <v>0</v>
      </c>
      <c r="P122" s="18"/>
      <c r="Q122" s="18"/>
      <c r="R122" s="16" t="str">
        <f t="shared" ca="1" si="5"/>
        <v>Expired</v>
      </c>
      <c r="S122" s="21"/>
      <c r="T122" s="16"/>
    </row>
    <row r="123" spans="1:20" x14ac:dyDescent="0.3">
      <c r="A123" s="13"/>
      <c r="B123" s="14"/>
      <c r="C123" s="21"/>
      <c r="D123" s="21"/>
      <c r="E123" s="14"/>
      <c r="F123" s="14"/>
      <c r="G123" s="14"/>
      <c r="H123" s="15"/>
      <c r="I123" s="16">
        <f>IF(G123="",1,IFERROR(VLOOKUP(G123,Assumptions!$F$4:$G$6,2,FALSE),1))</f>
        <v>1</v>
      </c>
      <c r="J123" s="17">
        <f t="shared" si="3"/>
        <v>0</v>
      </c>
      <c r="K123" s="14"/>
      <c r="L123" s="14"/>
      <c r="M123" s="17">
        <f>IF(J123="",,J123*IFERROR(K123,1)*IFERROR(VLOOKUP(L123,Assumptions!$A$26:$C$29,2,FALSE),1))</f>
        <v>0</v>
      </c>
      <c r="N123" s="14"/>
      <c r="O123" s="17">
        <f t="shared" si="4"/>
        <v>0</v>
      </c>
      <c r="P123" s="18"/>
      <c r="Q123" s="18"/>
      <c r="R123" s="16" t="str">
        <f t="shared" ca="1" si="5"/>
        <v>Expired</v>
      </c>
      <c r="S123" s="21"/>
      <c r="T123" s="16"/>
    </row>
    <row r="124" spans="1:20" x14ac:dyDescent="0.3">
      <c r="A124" s="13"/>
      <c r="B124" s="14"/>
      <c r="C124" s="21"/>
      <c r="D124" s="21"/>
      <c r="E124" s="14"/>
      <c r="F124" s="14"/>
      <c r="G124" s="14"/>
      <c r="H124" s="15"/>
      <c r="I124" s="16">
        <f>IF(G124="",1,IFERROR(VLOOKUP(G124,Assumptions!$F$4:$G$6,2,FALSE),1))</f>
        <v>1</v>
      </c>
      <c r="J124" s="17">
        <f t="shared" si="3"/>
        <v>0</v>
      </c>
      <c r="K124" s="14"/>
      <c r="L124" s="14"/>
      <c r="M124" s="17">
        <f>IF(J124="",,J124*IFERROR(K124,1)*IFERROR(VLOOKUP(L124,Assumptions!$A$26:$C$29,2,FALSE),1))</f>
        <v>0</v>
      </c>
      <c r="N124" s="14"/>
      <c r="O124" s="17">
        <f t="shared" si="4"/>
        <v>0</v>
      </c>
      <c r="P124" s="18"/>
      <c r="Q124" s="18"/>
      <c r="R124" s="16" t="str">
        <f t="shared" ca="1" si="5"/>
        <v>Expired</v>
      </c>
      <c r="S124" s="21"/>
      <c r="T124" s="16"/>
    </row>
    <row r="125" spans="1:20" x14ac:dyDescent="0.3">
      <c r="A125" s="13"/>
      <c r="B125" s="14"/>
      <c r="C125" s="21"/>
      <c r="D125" s="21"/>
      <c r="E125" s="14"/>
      <c r="F125" s="14"/>
      <c r="G125" s="14"/>
      <c r="H125" s="15"/>
      <c r="I125" s="16">
        <f>IF(G125="",1,IFERROR(VLOOKUP(G125,Assumptions!$F$4:$G$6,2,FALSE),1))</f>
        <v>1</v>
      </c>
      <c r="J125" s="17">
        <f t="shared" si="3"/>
        <v>0</v>
      </c>
      <c r="K125" s="14"/>
      <c r="L125" s="14"/>
      <c r="M125" s="17">
        <f>IF(J125="",,J125*IFERROR(K125,1)*IFERROR(VLOOKUP(L125,Assumptions!$A$26:$C$29,2,FALSE),1))</f>
        <v>0</v>
      </c>
      <c r="N125" s="14"/>
      <c r="O125" s="17">
        <f t="shared" si="4"/>
        <v>0</v>
      </c>
      <c r="P125" s="18"/>
      <c r="Q125" s="18"/>
      <c r="R125" s="16" t="str">
        <f t="shared" ca="1" si="5"/>
        <v>Expired</v>
      </c>
      <c r="S125" s="21"/>
      <c r="T125" s="16"/>
    </row>
    <row r="126" spans="1:20" x14ac:dyDescent="0.3">
      <c r="A126" s="13"/>
      <c r="B126" s="14"/>
      <c r="C126" s="21"/>
      <c r="D126" s="21"/>
      <c r="E126" s="14"/>
      <c r="F126" s="14"/>
      <c r="G126" s="14"/>
      <c r="H126" s="15"/>
      <c r="I126" s="16">
        <f>IF(G126="",1,IFERROR(VLOOKUP(G126,Assumptions!$F$4:$G$6,2,FALSE),1))</f>
        <v>1</v>
      </c>
      <c r="J126" s="17">
        <f t="shared" si="3"/>
        <v>0</v>
      </c>
      <c r="K126" s="14"/>
      <c r="L126" s="14"/>
      <c r="M126" s="17">
        <f>IF(J126="",,J126*IFERROR(K126,1)*IFERROR(VLOOKUP(L126,Assumptions!$A$26:$C$29,2,FALSE),1))</f>
        <v>0</v>
      </c>
      <c r="N126" s="14"/>
      <c r="O126" s="17">
        <f t="shared" si="4"/>
        <v>0</v>
      </c>
      <c r="P126" s="18"/>
      <c r="Q126" s="18"/>
      <c r="R126" s="16" t="str">
        <f t="shared" ca="1" si="5"/>
        <v>Expired</v>
      </c>
      <c r="S126" s="21"/>
      <c r="T126" s="16"/>
    </row>
    <row r="127" spans="1:20" x14ac:dyDescent="0.3">
      <c r="A127" s="13"/>
      <c r="B127" s="14"/>
      <c r="C127" s="21"/>
      <c r="D127" s="21"/>
      <c r="E127" s="14"/>
      <c r="F127" s="14"/>
      <c r="G127" s="14"/>
      <c r="H127" s="15"/>
      <c r="I127" s="16">
        <f>IF(G127="",1,IFERROR(VLOOKUP(G127,Assumptions!$F$4:$G$6,2,FALSE),1))</f>
        <v>1</v>
      </c>
      <c r="J127" s="17">
        <f t="shared" si="3"/>
        <v>0</v>
      </c>
      <c r="K127" s="14"/>
      <c r="L127" s="14"/>
      <c r="M127" s="17">
        <f>IF(J127="",,J127*IFERROR(K127,1)*IFERROR(VLOOKUP(L127,Assumptions!$A$26:$C$29,2,FALSE),1))</f>
        <v>0</v>
      </c>
      <c r="N127" s="14"/>
      <c r="O127" s="17">
        <f t="shared" si="4"/>
        <v>0</v>
      </c>
      <c r="P127" s="18"/>
      <c r="Q127" s="18"/>
      <c r="R127" s="16" t="str">
        <f t="shared" ca="1" si="5"/>
        <v>Expired</v>
      </c>
      <c r="S127" s="21"/>
      <c r="T127" s="16"/>
    </row>
    <row r="128" spans="1:20" x14ac:dyDescent="0.3">
      <c r="A128" s="13"/>
      <c r="B128" s="14"/>
      <c r="C128" s="21"/>
      <c r="D128" s="21"/>
      <c r="E128" s="14"/>
      <c r="F128" s="14"/>
      <c r="G128" s="14"/>
      <c r="H128" s="15"/>
      <c r="I128" s="16">
        <f>IF(G128="",1,IFERROR(VLOOKUP(G128,Assumptions!$F$4:$G$6,2,FALSE),1))</f>
        <v>1</v>
      </c>
      <c r="J128" s="17">
        <f t="shared" si="3"/>
        <v>0</v>
      </c>
      <c r="K128" s="14"/>
      <c r="L128" s="14"/>
      <c r="M128" s="17">
        <f>IF(J128="",,J128*IFERROR(K128,1)*IFERROR(VLOOKUP(L128,Assumptions!$A$26:$C$29,2,FALSE),1))</f>
        <v>0</v>
      </c>
      <c r="N128" s="14"/>
      <c r="O128" s="17">
        <f t="shared" si="4"/>
        <v>0</v>
      </c>
      <c r="P128" s="18"/>
      <c r="Q128" s="18"/>
      <c r="R128" s="16" t="str">
        <f t="shared" ca="1" si="5"/>
        <v>Expired</v>
      </c>
      <c r="S128" s="21"/>
      <c r="T128" s="16"/>
    </row>
    <row r="129" spans="1:20" x14ac:dyDescent="0.3">
      <c r="A129" s="13"/>
      <c r="B129" s="14"/>
      <c r="C129" s="21"/>
      <c r="D129" s="21"/>
      <c r="E129" s="14"/>
      <c r="F129" s="14"/>
      <c r="G129" s="14"/>
      <c r="H129" s="15"/>
      <c r="I129" s="16">
        <f>IF(G129="",1,IFERROR(VLOOKUP(G129,Assumptions!$F$4:$G$6,2,FALSE),1))</f>
        <v>1</v>
      </c>
      <c r="J129" s="17">
        <f t="shared" si="3"/>
        <v>0</v>
      </c>
      <c r="K129" s="14"/>
      <c r="L129" s="14"/>
      <c r="M129" s="17">
        <f>IF(J129="",,J129*IFERROR(K129,1)*IFERROR(VLOOKUP(L129,Assumptions!$A$26:$C$29,2,FALSE),1))</f>
        <v>0</v>
      </c>
      <c r="N129" s="14"/>
      <c r="O129" s="17">
        <f t="shared" si="4"/>
        <v>0</v>
      </c>
      <c r="P129" s="18"/>
      <c r="Q129" s="18"/>
      <c r="R129" s="16" t="str">
        <f t="shared" ca="1" si="5"/>
        <v>Expired</v>
      </c>
      <c r="S129" s="21"/>
      <c r="T129" s="16"/>
    </row>
    <row r="130" spans="1:20" x14ac:dyDescent="0.3">
      <c r="A130" s="13"/>
      <c r="B130" s="14"/>
      <c r="C130" s="21"/>
      <c r="D130" s="21"/>
      <c r="E130" s="14"/>
      <c r="F130" s="14"/>
      <c r="G130" s="14"/>
      <c r="H130" s="15"/>
      <c r="I130" s="16">
        <f>IF(G130="",1,IFERROR(VLOOKUP(G130,Assumptions!$F$4:$G$6,2,FALSE),1))</f>
        <v>1</v>
      </c>
      <c r="J130" s="17">
        <f t="shared" ref="J130:J193" si="6">IF(H130="",,H130*I130)</f>
        <v>0</v>
      </c>
      <c r="K130" s="14"/>
      <c r="L130" s="14"/>
      <c r="M130" s="17">
        <f>IF(J130="",,J130*IFERROR(K130,1)*IFERROR(VLOOKUP(L130,Assumptions!$A$26:$C$29,2,FALSE),1))</f>
        <v>0</v>
      </c>
      <c r="N130" s="14"/>
      <c r="O130" s="17">
        <f t="shared" ref="O130:O193" si="7">IF(M130="",,M130*(1+IF(N130="20%",0.2,0)))</f>
        <v>0</v>
      </c>
      <c r="P130" s="18"/>
      <c r="Q130" s="18"/>
      <c r="R130" s="16" t="str">
        <f t="shared" ref="R130:R193" ca="1" si="8">IF(AND(Q130&lt;=TODAY()+30,Q130&gt;=TODAY()),"Due Soon",IF(Q130&lt;TODAY(),"Expired",""))</f>
        <v>Expired</v>
      </c>
      <c r="S130" s="21"/>
      <c r="T130" s="16"/>
    </row>
    <row r="131" spans="1:20" x14ac:dyDescent="0.3">
      <c r="A131" s="13"/>
      <c r="B131" s="14"/>
      <c r="C131" s="21"/>
      <c r="D131" s="21"/>
      <c r="E131" s="14"/>
      <c r="F131" s="14"/>
      <c r="G131" s="14"/>
      <c r="H131" s="15"/>
      <c r="I131" s="16">
        <f>IF(G131="",1,IFERROR(VLOOKUP(G131,Assumptions!$F$4:$G$6,2,FALSE),1))</f>
        <v>1</v>
      </c>
      <c r="J131" s="17">
        <f t="shared" si="6"/>
        <v>0</v>
      </c>
      <c r="K131" s="14"/>
      <c r="L131" s="14"/>
      <c r="M131" s="17">
        <f>IF(J131="",,J131*IFERROR(K131,1)*IFERROR(VLOOKUP(L131,Assumptions!$A$26:$C$29,2,FALSE),1))</f>
        <v>0</v>
      </c>
      <c r="N131" s="14"/>
      <c r="O131" s="17">
        <f t="shared" si="7"/>
        <v>0</v>
      </c>
      <c r="P131" s="18"/>
      <c r="Q131" s="18"/>
      <c r="R131" s="16" t="str">
        <f t="shared" ca="1" si="8"/>
        <v>Expired</v>
      </c>
      <c r="S131" s="21"/>
      <c r="T131" s="16"/>
    </row>
    <row r="132" spans="1:20" x14ac:dyDescent="0.3">
      <c r="A132" s="13"/>
      <c r="B132" s="14"/>
      <c r="C132" s="21"/>
      <c r="D132" s="21"/>
      <c r="E132" s="14"/>
      <c r="F132" s="14"/>
      <c r="G132" s="14"/>
      <c r="H132" s="15"/>
      <c r="I132" s="16">
        <f>IF(G132="",1,IFERROR(VLOOKUP(G132,Assumptions!$F$4:$G$6,2,FALSE),1))</f>
        <v>1</v>
      </c>
      <c r="J132" s="17">
        <f t="shared" si="6"/>
        <v>0</v>
      </c>
      <c r="K132" s="14"/>
      <c r="L132" s="14"/>
      <c r="M132" s="17">
        <f>IF(J132="",,J132*IFERROR(K132,1)*IFERROR(VLOOKUP(L132,Assumptions!$A$26:$C$29,2,FALSE),1))</f>
        <v>0</v>
      </c>
      <c r="N132" s="14"/>
      <c r="O132" s="17">
        <f t="shared" si="7"/>
        <v>0</v>
      </c>
      <c r="P132" s="18"/>
      <c r="Q132" s="18"/>
      <c r="R132" s="16" t="str">
        <f t="shared" ca="1" si="8"/>
        <v>Expired</v>
      </c>
      <c r="S132" s="21"/>
      <c r="T132" s="16"/>
    </row>
    <row r="133" spans="1:20" x14ac:dyDescent="0.3">
      <c r="A133" s="13"/>
      <c r="B133" s="14"/>
      <c r="C133" s="21"/>
      <c r="D133" s="21"/>
      <c r="E133" s="14"/>
      <c r="F133" s="14"/>
      <c r="G133" s="14"/>
      <c r="H133" s="15"/>
      <c r="I133" s="16">
        <f>IF(G133="",1,IFERROR(VLOOKUP(G133,Assumptions!$F$4:$G$6,2,FALSE),1))</f>
        <v>1</v>
      </c>
      <c r="J133" s="17">
        <f t="shared" si="6"/>
        <v>0</v>
      </c>
      <c r="K133" s="14"/>
      <c r="L133" s="14"/>
      <c r="M133" s="17">
        <f>IF(J133="",,J133*IFERROR(K133,1)*IFERROR(VLOOKUP(L133,Assumptions!$A$26:$C$29,2,FALSE),1))</f>
        <v>0</v>
      </c>
      <c r="N133" s="14"/>
      <c r="O133" s="17">
        <f t="shared" si="7"/>
        <v>0</v>
      </c>
      <c r="P133" s="18"/>
      <c r="Q133" s="18"/>
      <c r="R133" s="16" t="str">
        <f t="shared" ca="1" si="8"/>
        <v>Expired</v>
      </c>
      <c r="S133" s="21"/>
      <c r="T133" s="16"/>
    </row>
    <row r="134" spans="1:20" x14ac:dyDescent="0.3">
      <c r="A134" s="13"/>
      <c r="B134" s="14"/>
      <c r="C134" s="21"/>
      <c r="D134" s="21"/>
      <c r="E134" s="14"/>
      <c r="F134" s="14"/>
      <c r="G134" s="14"/>
      <c r="H134" s="15"/>
      <c r="I134" s="16">
        <f>IF(G134="",1,IFERROR(VLOOKUP(G134,Assumptions!$F$4:$G$6,2,FALSE),1))</f>
        <v>1</v>
      </c>
      <c r="J134" s="17">
        <f t="shared" si="6"/>
        <v>0</v>
      </c>
      <c r="K134" s="14"/>
      <c r="L134" s="14"/>
      <c r="M134" s="17">
        <f>IF(J134="",,J134*IFERROR(K134,1)*IFERROR(VLOOKUP(L134,Assumptions!$A$26:$C$29,2,FALSE),1))</f>
        <v>0</v>
      </c>
      <c r="N134" s="14"/>
      <c r="O134" s="17">
        <f t="shared" si="7"/>
        <v>0</v>
      </c>
      <c r="P134" s="18"/>
      <c r="Q134" s="18"/>
      <c r="R134" s="16" t="str">
        <f t="shared" ca="1" si="8"/>
        <v>Expired</v>
      </c>
      <c r="S134" s="21"/>
      <c r="T134" s="16"/>
    </row>
    <row r="135" spans="1:20" x14ac:dyDescent="0.3">
      <c r="A135" s="13"/>
      <c r="B135" s="14"/>
      <c r="C135" s="21"/>
      <c r="D135" s="21"/>
      <c r="E135" s="14"/>
      <c r="F135" s="14"/>
      <c r="G135" s="14"/>
      <c r="H135" s="15"/>
      <c r="I135" s="16">
        <f>IF(G135="",1,IFERROR(VLOOKUP(G135,Assumptions!$F$4:$G$6,2,FALSE),1))</f>
        <v>1</v>
      </c>
      <c r="J135" s="17">
        <f t="shared" si="6"/>
        <v>0</v>
      </c>
      <c r="K135" s="14"/>
      <c r="L135" s="14"/>
      <c r="M135" s="17">
        <f>IF(J135="",,J135*IFERROR(K135,1)*IFERROR(VLOOKUP(L135,Assumptions!$A$26:$C$29,2,FALSE),1))</f>
        <v>0</v>
      </c>
      <c r="N135" s="14"/>
      <c r="O135" s="17">
        <f t="shared" si="7"/>
        <v>0</v>
      </c>
      <c r="P135" s="18"/>
      <c r="Q135" s="18"/>
      <c r="R135" s="16" t="str">
        <f t="shared" ca="1" si="8"/>
        <v>Expired</v>
      </c>
      <c r="S135" s="21"/>
      <c r="T135" s="16"/>
    </row>
    <row r="136" spans="1:20" x14ac:dyDescent="0.3">
      <c r="A136" s="13"/>
      <c r="B136" s="14"/>
      <c r="C136" s="21"/>
      <c r="D136" s="21"/>
      <c r="E136" s="14"/>
      <c r="F136" s="14"/>
      <c r="G136" s="14"/>
      <c r="H136" s="15"/>
      <c r="I136" s="16">
        <f>IF(G136="",1,IFERROR(VLOOKUP(G136,Assumptions!$F$4:$G$6,2,FALSE),1))</f>
        <v>1</v>
      </c>
      <c r="J136" s="17">
        <f t="shared" si="6"/>
        <v>0</v>
      </c>
      <c r="K136" s="14"/>
      <c r="L136" s="14"/>
      <c r="M136" s="17">
        <f>IF(J136="",,J136*IFERROR(K136,1)*IFERROR(VLOOKUP(L136,Assumptions!$A$26:$C$29,2,FALSE),1))</f>
        <v>0</v>
      </c>
      <c r="N136" s="14"/>
      <c r="O136" s="17">
        <f t="shared" si="7"/>
        <v>0</v>
      </c>
      <c r="P136" s="18"/>
      <c r="Q136" s="18"/>
      <c r="R136" s="16" t="str">
        <f t="shared" ca="1" si="8"/>
        <v>Expired</v>
      </c>
      <c r="S136" s="21"/>
      <c r="T136" s="16"/>
    </row>
    <row r="137" spans="1:20" x14ac:dyDescent="0.3">
      <c r="A137" s="13"/>
      <c r="B137" s="14"/>
      <c r="C137" s="21"/>
      <c r="D137" s="21"/>
      <c r="E137" s="14"/>
      <c r="F137" s="14"/>
      <c r="G137" s="14"/>
      <c r="H137" s="15"/>
      <c r="I137" s="16">
        <f>IF(G137="",1,IFERROR(VLOOKUP(G137,Assumptions!$F$4:$G$6,2,FALSE),1))</f>
        <v>1</v>
      </c>
      <c r="J137" s="17">
        <f t="shared" si="6"/>
        <v>0</v>
      </c>
      <c r="K137" s="14"/>
      <c r="L137" s="14"/>
      <c r="M137" s="17">
        <f>IF(J137="",,J137*IFERROR(K137,1)*IFERROR(VLOOKUP(L137,Assumptions!$A$26:$C$29,2,FALSE),1))</f>
        <v>0</v>
      </c>
      <c r="N137" s="14"/>
      <c r="O137" s="17">
        <f t="shared" si="7"/>
        <v>0</v>
      </c>
      <c r="P137" s="18"/>
      <c r="Q137" s="18"/>
      <c r="R137" s="16" t="str">
        <f t="shared" ca="1" si="8"/>
        <v>Expired</v>
      </c>
      <c r="S137" s="21"/>
      <c r="T137" s="16"/>
    </row>
    <row r="138" spans="1:20" x14ac:dyDescent="0.3">
      <c r="A138" s="13"/>
      <c r="B138" s="14"/>
      <c r="C138" s="21"/>
      <c r="D138" s="21"/>
      <c r="E138" s="14"/>
      <c r="F138" s="14"/>
      <c r="G138" s="14"/>
      <c r="H138" s="15"/>
      <c r="I138" s="16">
        <f>IF(G138="",1,IFERROR(VLOOKUP(G138,Assumptions!$F$4:$G$6,2,FALSE),1))</f>
        <v>1</v>
      </c>
      <c r="J138" s="17">
        <f t="shared" si="6"/>
        <v>0</v>
      </c>
      <c r="K138" s="14"/>
      <c r="L138" s="14"/>
      <c r="M138" s="17">
        <f>IF(J138="",,J138*IFERROR(K138,1)*IFERROR(VLOOKUP(L138,Assumptions!$A$26:$C$29,2,FALSE),1))</f>
        <v>0</v>
      </c>
      <c r="N138" s="14"/>
      <c r="O138" s="17">
        <f t="shared" si="7"/>
        <v>0</v>
      </c>
      <c r="P138" s="18"/>
      <c r="Q138" s="18"/>
      <c r="R138" s="16" t="str">
        <f t="shared" ca="1" si="8"/>
        <v>Expired</v>
      </c>
      <c r="S138" s="21"/>
      <c r="T138" s="16"/>
    </row>
    <row r="139" spans="1:20" x14ac:dyDescent="0.3">
      <c r="A139" s="13"/>
      <c r="B139" s="14"/>
      <c r="C139" s="21"/>
      <c r="D139" s="21"/>
      <c r="E139" s="14"/>
      <c r="F139" s="14"/>
      <c r="G139" s="14"/>
      <c r="H139" s="15"/>
      <c r="I139" s="16">
        <f>IF(G139="",1,IFERROR(VLOOKUP(G139,Assumptions!$F$4:$G$6,2,FALSE),1))</f>
        <v>1</v>
      </c>
      <c r="J139" s="17">
        <f t="shared" si="6"/>
        <v>0</v>
      </c>
      <c r="K139" s="14"/>
      <c r="L139" s="14"/>
      <c r="M139" s="17">
        <f>IF(J139="",,J139*IFERROR(K139,1)*IFERROR(VLOOKUP(L139,Assumptions!$A$26:$C$29,2,FALSE),1))</f>
        <v>0</v>
      </c>
      <c r="N139" s="14"/>
      <c r="O139" s="17">
        <f t="shared" si="7"/>
        <v>0</v>
      </c>
      <c r="P139" s="18"/>
      <c r="Q139" s="18"/>
      <c r="R139" s="16" t="str">
        <f t="shared" ca="1" si="8"/>
        <v>Expired</v>
      </c>
      <c r="S139" s="21"/>
      <c r="T139" s="16"/>
    </row>
    <row r="140" spans="1:20" x14ac:dyDescent="0.3">
      <c r="A140" s="13"/>
      <c r="B140" s="14"/>
      <c r="C140" s="21"/>
      <c r="D140" s="21"/>
      <c r="E140" s="14"/>
      <c r="F140" s="14"/>
      <c r="G140" s="14"/>
      <c r="H140" s="15"/>
      <c r="I140" s="16">
        <f>IF(G140="",1,IFERROR(VLOOKUP(G140,Assumptions!$F$4:$G$6,2,FALSE),1))</f>
        <v>1</v>
      </c>
      <c r="J140" s="17">
        <f t="shared" si="6"/>
        <v>0</v>
      </c>
      <c r="K140" s="14"/>
      <c r="L140" s="14"/>
      <c r="M140" s="17">
        <f>IF(J140="",,J140*IFERROR(K140,1)*IFERROR(VLOOKUP(L140,Assumptions!$A$26:$C$29,2,FALSE),1))</f>
        <v>0</v>
      </c>
      <c r="N140" s="14"/>
      <c r="O140" s="17">
        <f t="shared" si="7"/>
        <v>0</v>
      </c>
      <c r="P140" s="18"/>
      <c r="Q140" s="18"/>
      <c r="R140" s="16" t="str">
        <f t="shared" ca="1" si="8"/>
        <v>Expired</v>
      </c>
      <c r="S140" s="21"/>
      <c r="T140" s="16"/>
    </row>
    <row r="141" spans="1:20" x14ac:dyDescent="0.3">
      <c r="A141" s="13"/>
      <c r="B141" s="14"/>
      <c r="C141" s="21"/>
      <c r="D141" s="21"/>
      <c r="E141" s="14"/>
      <c r="F141" s="14"/>
      <c r="G141" s="14"/>
      <c r="H141" s="15"/>
      <c r="I141" s="16">
        <f>IF(G141="",1,IFERROR(VLOOKUP(G141,Assumptions!$F$4:$G$6,2,FALSE),1))</f>
        <v>1</v>
      </c>
      <c r="J141" s="17">
        <f t="shared" si="6"/>
        <v>0</v>
      </c>
      <c r="K141" s="14"/>
      <c r="L141" s="14"/>
      <c r="M141" s="17">
        <f>IF(J141="",,J141*IFERROR(K141,1)*IFERROR(VLOOKUP(L141,Assumptions!$A$26:$C$29,2,FALSE),1))</f>
        <v>0</v>
      </c>
      <c r="N141" s="14"/>
      <c r="O141" s="17">
        <f t="shared" si="7"/>
        <v>0</v>
      </c>
      <c r="P141" s="18"/>
      <c r="Q141" s="18"/>
      <c r="R141" s="16" t="str">
        <f t="shared" ca="1" si="8"/>
        <v>Expired</v>
      </c>
      <c r="S141" s="21"/>
      <c r="T141" s="16"/>
    </row>
    <row r="142" spans="1:20" x14ac:dyDescent="0.3">
      <c r="A142" s="13"/>
      <c r="B142" s="14"/>
      <c r="C142" s="21"/>
      <c r="D142" s="21"/>
      <c r="E142" s="14"/>
      <c r="F142" s="14"/>
      <c r="G142" s="14"/>
      <c r="H142" s="15"/>
      <c r="I142" s="16">
        <f>IF(G142="",1,IFERROR(VLOOKUP(G142,Assumptions!$F$4:$G$6,2,FALSE),1))</f>
        <v>1</v>
      </c>
      <c r="J142" s="17">
        <f t="shared" si="6"/>
        <v>0</v>
      </c>
      <c r="K142" s="14"/>
      <c r="L142" s="14"/>
      <c r="M142" s="17">
        <f>IF(J142="",,J142*IFERROR(K142,1)*IFERROR(VLOOKUP(L142,Assumptions!$A$26:$C$29,2,FALSE),1))</f>
        <v>0</v>
      </c>
      <c r="N142" s="14"/>
      <c r="O142" s="17">
        <f t="shared" si="7"/>
        <v>0</v>
      </c>
      <c r="P142" s="18"/>
      <c r="Q142" s="18"/>
      <c r="R142" s="16" t="str">
        <f t="shared" ca="1" si="8"/>
        <v>Expired</v>
      </c>
      <c r="S142" s="21"/>
      <c r="T142" s="16"/>
    </row>
    <row r="143" spans="1:20" x14ac:dyDescent="0.3">
      <c r="A143" s="13"/>
      <c r="B143" s="14"/>
      <c r="C143" s="21"/>
      <c r="D143" s="21"/>
      <c r="E143" s="14"/>
      <c r="F143" s="14"/>
      <c r="G143" s="14"/>
      <c r="H143" s="15"/>
      <c r="I143" s="16">
        <f>IF(G143="",1,IFERROR(VLOOKUP(G143,Assumptions!$F$4:$G$6,2,FALSE),1))</f>
        <v>1</v>
      </c>
      <c r="J143" s="17">
        <f t="shared" si="6"/>
        <v>0</v>
      </c>
      <c r="K143" s="14"/>
      <c r="L143" s="14"/>
      <c r="M143" s="17">
        <f>IF(J143="",,J143*IFERROR(K143,1)*IFERROR(VLOOKUP(L143,Assumptions!$A$26:$C$29,2,FALSE),1))</f>
        <v>0</v>
      </c>
      <c r="N143" s="14"/>
      <c r="O143" s="17">
        <f t="shared" si="7"/>
        <v>0</v>
      </c>
      <c r="P143" s="18"/>
      <c r="Q143" s="18"/>
      <c r="R143" s="16" t="str">
        <f t="shared" ca="1" si="8"/>
        <v>Expired</v>
      </c>
      <c r="S143" s="21"/>
      <c r="T143" s="16"/>
    </row>
    <row r="144" spans="1:20" x14ac:dyDescent="0.3">
      <c r="A144" s="13"/>
      <c r="B144" s="14"/>
      <c r="C144" s="21"/>
      <c r="D144" s="21"/>
      <c r="E144" s="14"/>
      <c r="F144" s="14"/>
      <c r="G144" s="14"/>
      <c r="H144" s="15"/>
      <c r="I144" s="16">
        <f>IF(G144="",1,IFERROR(VLOOKUP(G144,Assumptions!$F$4:$G$6,2,FALSE),1))</f>
        <v>1</v>
      </c>
      <c r="J144" s="17">
        <f t="shared" si="6"/>
        <v>0</v>
      </c>
      <c r="K144" s="14"/>
      <c r="L144" s="14"/>
      <c r="M144" s="17">
        <f>IF(J144="",,J144*IFERROR(K144,1)*IFERROR(VLOOKUP(L144,Assumptions!$A$26:$C$29,2,FALSE),1))</f>
        <v>0</v>
      </c>
      <c r="N144" s="14"/>
      <c r="O144" s="17">
        <f t="shared" si="7"/>
        <v>0</v>
      </c>
      <c r="P144" s="18"/>
      <c r="Q144" s="18"/>
      <c r="R144" s="16" t="str">
        <f t="shared" ca="1" si="8"/>
        <v>Expired</v>
      </c>
      <c r="S144" s="21"/>
      <c r="T144" s="16"/>
    </row>
    <row r="145" spans="1:20" x14ac:dyDescent="0.3">
      <c r="A145" s="13"/>
      <c r="B145" s="14"/>
      <c r="C145" s="21"/>
      <c r="D145" s="21"/>
      <c r="E145" s="14"/>
      <c r="F145" s="14"/>
      <c r="G145" s="14"/>
      <c r="H145" s="15"/>
      <c r="I145" s="16">
        <f>IF(G145="",1,IFERROR(VLOOKUP(G145,Assumptions!$F$4:$G$6,2,FALSE),1))</f>
        <v>1</v>
      </c>
      <c r="J145" s="17">
        <f t="shared" si="6"/>
        <v>0</v>
      </c>
      <c r="K145" s="14"/>
      <c r="L145" s="14"/>
      <c r="M145" s="17">
        <f>IF(J145="",,J145*IFERROR(K145,1)*IFERROR(VLOOKUP(L145,Assumptions!$A$26:$C$29,2,FALSE),1))</f>
        <v>0</v>
      </c>
      <c r="N145" s="14"/>
      <c r="O145" s="17">
        <f t="shared" si="7"/>
        <v>0</v>
      </c>
      <c r="P145" s="18"/>
      <c r="Q145" s="18"/>
      <c r="R145" s="16" t="str">
        <f t="shared" ca="1" si="8"/>
        <v>Expired</v>
      </c>
      <c r="S145" s="21"/>
      <c r="T145" s="16"/>
    </row>
    <row r="146" spans="1:20" x14ac:dyDescent="0.3">
      <c r="A146" s="13"/>
      <c r="B146" s="14"/>
      <c r="C146" s="21"/>
      <c r="D146" s="21"/>
      <c r="E146" s="14"/>
      <c r="F146" s="14"/>
      <c r="G146" s="14"/>
      <c r="H146" s="15"/>
      <c r="I146" s="16">
        <f>IF(G146="",1,IFERROR(VLOOKUP(G146,Assumptions!$F$4:$G$6,2,FALSE),1))</f>
        <v>1</v>
      </c>
      <c r="J146" s="17">
        <f t="shared" si="6"/>
        <v>0</v>
      </c>
      <c r="K146" s="14"/>
      <c r="L146" s="14"/>
      <c r="M146" s="17">
        <f>IF(J146="",,J146*IFERROR(K146,1)*IFERROR(VLOOKUP(L146,Assumptions!$A$26:$C$29,2,FALSE),1))</f>
        <v>0</v>
      </c>
      <c r="N146" s="14"/>
      <c r="O146" s="17">
        <f t="shared" si="7"/>
        <v>0</v>
      </c>
      <c r="P146" s="18"/>
      <c r="Q146" s="18"/>
      <c r="R146" s="16" t="str">
        <f t="shared" ca="1" si="8"/>
        <v>Expired</v>
      </c>
      <c r="S146" s="21"/>
      <c r="T146" s="16"/>
    </row>
    <row r="147" spans="1:20" x14ac:dyDescent="0.3">
      <c r="A147" s="13"/>
      <c r="B147" s="14"/>
      <c r="C147" s="21"/>
      <c r="D147" s="21"/>
      <c r="E147" s="14"/>
      <c r="F147" s="14"/>
      <c r="G147" s="14"/>
      <c r="H147" s="15"/>
      <c r="I147" s="16">
        <f>IF(G147="",1,IFERROR(VLOOKUP(G147,Assumptions!$F$4:$G$6,2,FALSE),1))</f>
        <v>1</v>
      </c>
      <c r="J147" s="17">
        <f t="shared" si="6"/>
        <v>0</v>
      </c>
      <c r="K147" s="14"/>
      <c r="L147" s="14"/>
      <c r="M147" s="17">
        <f>IF(J147="",,J147*IFERROR(K147,1)*IFERROR(VLOOKUP(L147,Assumptions!$A$26:$C$29,2,FALSE),1))</f>
        <v>0</v>
      </c>
      <c r="N147" s="14"/>
      <c r="O147" s="17">
        <f t="shared" si="7"/>
        <v>0</v>
      </c>
      <c r="P147" s="18"/>
      <c r="Q147" s="18"/>
      <c r="R147" s="16" t="str">
        <f t="shared" ca="1" si="8"/>
        <v>Expired</v>
      </c>
      <c r="S147" s="21"/>
      <c r="T147" s="16"/>
    </row>
    <row r="148" spans="1:20" x14ac:dyDescent="0.3">
      <c r="A148" s="13"/>
      <c r="B148" s="14"/>
      <c r="C148" s="21"/>
      <c r="D148" s="21"/>
      <c r="E148" s="14"/>
      <c r="F148" s="14"/>
      <c r="G148" s="14"/>
      <c r="H148" s="15"/>
      <c r="I148" s="16">
        <f>IF(G148="",1,IFERROR(VLOOKUP(G148,Assumptions!$F$4:$G$6,2,FALSE),1))</f>
        <v>1</v>
      </c>
      <c r="J148" s="17">
        <f t="shared" si="6"/>
        <v>0</v>
      </c>
      <c r="K148" s="14"/>
      <c r="L148" s="14"/>
      <c r="M148" s="17">
        <f>IF(J148="",,J148*IFERROR(K148,1)*IFERROR(VLOOKUP(L148,Assumptions!$A$26:$C$29,2,FALSE),1))</f>
        <v>0</v>
      </c>
      <c r="N148" s="14"/>
      <c r="O148" s="17">
        <f t="shared" si="7"/>
        <v>0</v>
      </c>
      <c r="P148" s="18"/>
      <c r="Q148" s="18"/>
      <c r="R148" s="16" t="str">
        <f t="shared" ca="1" si="8"/>
        <v>Expired</v>
      </c>
      <c r="S148" s="21"/>
      <c r="T148" s="16"/>
    </row>
    <row r="149" spans="1:20" x14ac:dyDescent="0.3">
      <c r="A149" s="13"/>
      <c r="B149" s="14"/>
      <c r="C149" s="21"/>
      <c r="D149" s="21"/>
      <c r="E149" s="14"/>
      <c r="F149" s="14"/>
      <c r="G149" s="14"/>
      <c r="H149" s="15"/>
      <c r="I149" s="16">
        <f>IF(G149="",1,IFERROR(VLOOKUP(G149,Assumptions!$F$4:$G$6,2,FALSE),1))</f>
        <v>1</v>
      </c>
      <c r="J149" s="17">
        <f t="shared" si="6"/>
        <v>0</v>
      </c>
      <c r="K149" s="14"/>
      <c r="L149" s="14"/>
      <c r="M149" s="17">
        <f>IF(J149="",,J149*IFERROR(K149,1)*IFERROR(VLOOKUP(L149,Assumptions!$A$26:$C$29,2,FALSE),1))</f>
        <v>0</v>
      </c>
      <c r="N149" s="14"/>
      <c r="O149" s="17">
        <f t="shared" si="7"/>
        <v>0</v>
      </c>
      <c r="P149" s="18"/>
      <c r="Q149" s="18"/>
      <c r="R149" s="16" t="str">
        <f t="shared" ca="1" si="8"/>
        <v>Expired</v>
      </c>
      <c r="S149" s="21"/>
      <c r="T149" s="16"/>
    </row>
    <row r="150" spans="1:20" x14ac:dyDescent="0.3">
      <c r="A150" s="13"/>
      <c r="B150" s="14"/>
      <c r="C150" s="21"/>
      <c r="D150" s="21"/>
      <c r="E150" s="14"/>
      <c r="F150" s="14"/>
      <c r="G150" s="14"/>
      <c r="H150" s="15"/>
      <c r="I150" s="16">
        <f>IF(G150="",1,IFERROR(VLOOKUP(G150,Assumptions!$F$4:$G$6,2,FALSE),1))</f>
        <v>1</v>
      </c>
      <c r="J150" s="17">
        <f t="shared" si="6"/>
        <v>0</v>
      </c>
      <c r="K150" s="14"/>
      <c r="L150" s="14"/>
      <c r="M150" s="17">
        <f>IF(J150="",,J150*IFERROR(K150,1)*IFERROR(VLOOKUP(L150,Assumptions!$A$26:$C$29,2,FALSE),1))</f>
        <v>0</v>
      </c>
      <c r="N150" s="14"/>
      <c r="O150" s="17">
        <f t="shared" si="7"/>
        <v>0</v>
      </c>
      <c r="P150" s="18"/>
      <c r="Q150" s="18"/>
      <c r="R150" s="16" t="str">
        <f t="shared" ca="1" si="8"/>
        <v>Expired</v>
      </c>
      <c r="S150" s="21"/>
      <c r="T150" s="16"/>
    </row>
    <row r="151" spans="1:20" x14ac:dyDescent="0.3">
      <c r="A151" s="13"/>
      <c r="B151" s="14"/>
      <c r="C151" s="21"/>
      <c r="D151" s="21"/>
      <c r="E151" s="14"/>
      <c r="F151" s="14"/>
      <c r="G151" s="14"/>
      <c r="H151" s="15"/>
      <c r="I151" s="16">
        <f>IF(G151="",1,IFERROR(VLOOKUP(G151,Assumptions!$F$4:$G$6,2,FALSE),1))</f>
        <v>1</v>
      </c>
      <c r="J151" s="17">
        <f t="shared" si="6"/>
        <v>0</v>
      </c>
      <c r="K151" s="14"/>
      <c r="L151" s="14"/>
      <c r="M151" s="17">
        <f>IF(J151="",,J151*IFERROR(K151,1)*IFERROR(VLOOKUP(L151,Assumptions!$A$26:$C$29,2,FALSE),1))</f>
        <v>0</v>
      </c>
      <c r="N151" s="14"/>
      <c r="O151" s="17">
        <f t="shared" si="7"/>
        <v>0</v>
      </c>
      <c r="P151" s="18"/>
      <c r="Q151" s="18"/>
      <c r="R151" s="16" t="str">
        <f t="shared" ca="1" si="8"/>
        <v>Expired</v>
      </c>
      <c r="S151" s="21"/>
      <c r="T151" s="16"/>
    </row>
    <row r="152" spans="1:20" x14ac:dyDescent="0.3">
      <c r="A152" s="13"/>
      <c r="B152" s="14"/>
      <c r="C152" s="21"/>
      <c r="D152" s="21"/>
      <c r="E152" s="14"/>
      <c r="F152" s="14"/>
      <c r="G152" s="14"/>
      <c r="H152" s="15"/>
      <c r="I152" s="16">
        <f>IF(G152="",1,IFERROR(VLOOKUP(G152,Assumptions!$F$4:$G$6,2,FALSE),1))</f>
        <v>1</v>
      </c>
      <c r="J152" s="17">
        <f t="shared" si="6"/>
        <v>0</v>
      </c>
      <c r="K152" s="14"/>
      <c r="L152" s="14"/>
      <c r="M152" s="17">
        <f>IF(J152="",,J152*IFERROR(K152,1)*IFERROR(VLOOKUP(L152,Assumptions!$A$26:$C$29,2,FALSE),1))</f>
        <v>0</v>
      </c>
      <c r="N152" s="14"/>
      <c r="O152" s="17">
        <f t="shared" si="7"/>
        <v>0</v>
      </c>
      <c r="P152" s="18"/>
      <c r="Q152" s="18"/>
      <c r="R152" s="16" t="str">
        <f t="shared" ca="1" si="8"/>
        <v>Expired</v>
      </c>
      <c r="S152" s="21"/>
      <c r="T152" s="16"/>
    </row>
    <row r="153" spans="1:20" x14ac:dyDescent="0.3">
      <c r="A153" s="13"/>
      <c r="B153" s="14"/>
      <c r="C153" s="21"/>
      <c r="D153" s="21"/>
      <c r="E153" s="14"/>
      <c r="F153" s="14"/>
      <c r="G153" s="14"/>
      <c r="H153" s="15"/>
      <c r="I153" s="16">
        <f>IF(G153="",1,IFERROR(VLOOKUP(G153,Assumptions!$F$4:$G$6,2,FALSE),1))</f>
        <v>1</v>
      </c>
      <c r="J153" s="17">
        <f t="shared" si="6"/>
        <v>0</v>
      </c>
      <c r="K153" s="14"/>
      <c r="L153" s="14"/>
      <c r="M153" s="17">
        <f>IF(J153="",,J153*IFERROR(K153,1)*IFERROR(VLOOKUP(L153,Assumptions!$A$26:$C$29,2,FALSE),1))</f>
        <v>0</v>
      </c>
      <c r="N153" s="14"/>
      <c r="O153" s="17">
        <f t="shared" si="7"/>
        <v>0</v>
      </c>
      <c r="P153" s="18"/>
      <c r="Q153" s="18"/>
      <c r="R153" s="16" t="str">
        <f t="shared" ca="1" si="8"/>
        <v>Expired</v>
      </c>
      <c r="S153" s="21"/>
      <c r="T153" s="16"/>
    </row>
    <row r="154" spans="1:20" x14ac:dyDescent="0.3">
      <c r="A154" s="13"/>
      <c r="B154" s="14"/>
      <c r="C154" s="21"/>
      <c r="D154" s="21"/>
      <c r="E154" s="14"/>
      <c r="F154" s="14"/>
      <c r="G154" s="14"/>
      <c r="H154" s="15"/>
      <c r="I154" s="16">
        <f>IF(G154="",1,IFERROR(VLOOKUP(G154,Assumptions!$F$4:$G$6,2,FALSE),1))</f>
        <v>1</v>
      </c>
      <c r="J154" s="17">
        <f t="shared" si="6"/>
        <v>0</v>
      </c>
      <c r="K154" s="14"/>
      <c r="L154" s="14"/>
      <c r="M154" s="17">
        <f>IF(J154="",,J154*IFERROR(K154,1)*IFERROR(VLOOKUP(L154,Assumptions!$A$26:$C$29,2,FALSE),1))</f>
        <v>0</v>
      </c>
      <c r="N154" s="14"/>
      <c r="O154" s="17">
        <f t="shared" si="7"/>
        <v>0</v>
      </c>
      <c r="P154" s="18"/>
      <c r="Q154" s="18"/>
      <c r="R154" s="16" t="str">
        <f t="shared" ca="1" si="8"/>
        <v>Expired</v>
      </c>
      <c r="S154" s="21"/>
      <c r="T154" s="16"/>
    </row>
    <row r="155" spans="1:20" x14ac:dyDescent="0.3">
      <c r="A155" s="13"/>
      <c r="B155" s="14"/>
      <c r="C155" s="21"/>
      <c r="D155" s="21"/>
      <c r="E155" s="14"/>
      <c r="F155" s="14"/>
      <c r="G155" s="14"/>
      <c r="H155" s="15"/>
      <c r="I155" s="16">
        <f>IF(G155="",1,IFERROR(VLOOKUP(G155,Assumptions!$F$4:$G$6,2,FALSE),1))</f>
        <v>1</v>
      </c>
      <c r="J155" s="17">
        <f t="shared" si="6"/>
        <v>0</v>
      </c>
      <c r="K155" s="14"/>
      <c r="L155" s="14"/>
      <c r="M155" s="17">
        <f>IF(J155="",,J155*IFERROR(K155,1)*IFERROR(VLOOKUP(L155,Assumptions!$A$26:$C$29,2,FALSE),1))</f>
        <v>0</v>
      </c>
      <c r="N155" s="14"/>
      <c r="O155" s="17">
        <f t="shared" si="7"/>
        <v>0</v>
      </c>
      <c r="P155" s="18"/>
      <c r="Q155" s="18"/>
      <c r="R155" s="16" t="str">
        <f t="shared" ca="1" si="8"/>
        <v>Expired</v>
      </c>
      <c r="S155" s="21"/>
      <c r="T155" s="16"/>
    </row>
    <row r="156" spans="1:20" x14ac:dyDescent="0.3">
      <c r="A156" s="13"/>
      <c r="B156" s="14"/>
      <c r="C156" s="21"/>
      <c r="D156" s="21"/>
      <c r="E156" s="14"/>
      <c r="F156" s="14"/>
      <c r="G156" s="14"/>
      <c r="H156" s="15"/>
      <c r="I156" s="16">
        <f>IF(G156="",1,IFERROR(VLOOKUP(G156,Assumptions!$F$4:$G$6,2,FALSE),1))</f>
        <v>1</v>
      </c>
      <c r="J156" s="17">
        <f t="shared" si="6"/>
        <v>0</v>
      </c>
      <c r="K156" s="14"/>
      <c r="L156" s="14"/>
      <c r="M156" s="17">
        <f>IF(J156="",,J156*IFERROR(K156,1)*IFERROR(VLOOKUP(L156,Assumptions!$A$26:$C$29,2,FALSE),1))</f>
        <v>0</v>
      </c>
      <c r="N156" s="14"/>
      <c r="O156" s="17">
        <f t="shared" si="7"/>
        <v>0</v>
      </c>
      <c r="P156" s="18"/>
      <c r="Q156" s="18"/>
      <c r="R156" s="16" t="str">
        <f t="shared" ca="1" si="8"/>
        <v>Expired</v>
      </c>
      <c r="S156" s="21"/>
      <c r="T156" s="16"/>
    </row>
    <row r="157" spans="1:20" x14ac:dyDescent="0.3">
      <c r="A157" s="13"/>
      <c r="B157" s="14"/>
      <c r="C157" s="21"/>
      <c r="D157" s="21"/>
      <c r="E157" s="14"/>
      <c r="F157" s="14"/>
      <c r="G157" s="14"/>
      <c r="H157" s="15"/>
      <c r="I157" s="16">
        <f>IF(G157="",1,IFERROR(VLOOKUP(G157,Assumptions!$F$4:$G$6,2,FALSE),1))</f>
        <v>1</v>
      </c>
      <c r="J157" s="17">
        <f t="shared" si="6"/>
        <v>0</v>
      </c>
      <c r="K157" s="14"/>
      <c r="L157" s="14"/>
      <c r="M157" s="17">
        <f>IF(J157="",,J157*IFERROR(K157,1)*IFERROR(VLOOKUP(L157,Assumptions!$A$26:$C$29,2,FALSE),1))</f>
        <v>0</v>
      </c>
      <c r="N157" s="14"/>
      <c r="O157" s="17">
        <f t="shared" si="7"/>
        <v>0</v>
      </c>
      <c r="P157" s="18"/>
      <c r="Q157" s="18"/>
      <c r="R157" s="16" t="str">
        <f t="shared" ca="1" si="8"/>
        <v>Expired</v>
      </c>
      <c r="S157" s="21"/>
      <c r="T157" s="16"/>
    </row>
    <row r="158" spans="1:20" x14ac:dyDescent="0.3">
      <c r="A158" s="13"/>
      <c r="B158" s="14"/>
      <c r="C158" s="21"/>
      <c r="D158" s="21"/>
      <c r="E158" s="14"/>
      <c r="F158" s="14"/>
      <c r="G158" s="14"/>
      <c r="H158" s="15"/>
      <c r="I158" s="16">
        <f>IF(G158="",1,IFERROR(VLOOKUP(G158,Assumptions!$F$4:$G$6,2,FALSE),1))</f>
        <v>1</v>
      </c>
      <c r="J158" s="17">
        <f t="shared" si="6"/>
        <v>0</v>
      </c>
      <c r="K158" s="14"/>
      <c r="L158" s="14"/>
      <c r="M158" s="17">
        <f>IF(J158="",,J158*IFERROR(K158,1)*IFERROR(VLOOKUP(L158,Assumptions!$A$26:$C$29,2,FALSE),1))</f>
        <v>0</v>
      </c>
      <c r="N158" s="14"/>
      <c r="O158" s="17">
        <f t="shared" si="7"/>
        <v>0</v>
      </c>
      <c r="P158" s="18"/>
      <c r="Q158" s="18"/>
      <c r="R158" s="16" t="str">
        <f t="shared" ca="1" si="8"/>
        <v>Expired</v>
      </c>
      <c r="S158" s="21"/>
      <c r="T158" s="16"/>
    </row>
    <row r="159" spans="1:20" x14ac:dyDescent="0.3">
      <c r="A159" s="13"/>
      <c r="B159" s="14"/>
      <c r="C159" s="21"/>
      <c r="D159" s="21"/>
      <c r="E159" s="14"/>
      <c r="F159" s="14"/>
      <c r="G159" s="14"/>
      <c r="H159" s="15"/>
      <c r="I159" s="16">
        <f>IF(G159="",1,IFERROR(VLOOKUP(G159,Assumptions!$F$4:$G$6,2,FALSE),1))</f>
        <v>1</v>
      </c>
      <c r="J159" s="17">
        <f t="shared" si="6"/>
        <v>0</v>
      </c>
      <c r="K159" s="14"/>
      <c r="L159" s="14"/>
      <c r="M159" s="17">
        <f>IF(J159="",,J159*IFERROR(K159,1)*IFERROR(VLOOKUP(L159,Assumptions!$A$26:$C$29,2,FALSE),1))</f>
        <v>0</v>
      </c>
      <c r="N159" s="14"/>
      <c r="O159" s="17">
        <f t="shared" si="7"/>
        <v>0</v>
      </c>
      <c r="P159" s="18"/>
      <c r="Q159" s="18"/>
      <c r="R159" s="16" t="str">
        <f t="shared" ca="1" si="8"/>
        <v>Expired</v>
      </c>
      <c r="S159" s="21"/>
      <c r="T159" s="16"/>
    </row>
    <row r="160" spans="1:20" x14ac:dyDescent="0.3">
      <c r="A160" s="13"/>
      <c r="B160" s="14"/>
      <c r="C160" s="21"/>
      <c r="D160" s="21"/>
      <c r="E160" s="14"/>
      <c r="F160" s="14"/>
      <c r="G160" s="14"/>
      <c r="H160" s="15"/>
      <c r="I160" s="16">
        <f>IF(G160="",1,IFERROR(VLOOKUP(G160,Assumptions!$F$4:$G$6,2,FALSE),1))</f>
        <v>1</v>
      </c>
      <c r="J160" s="17">
        <f t="shared" si="6"/>
        <v>0</v>
      </c>
      <c r="K160" s="14"/>
      <c r="L160" s="14"/>
      <c r="M160" s="17">
        <f>IF(J160="",,J160*IFERROR(K160,1)*IFERROR(VLOOKUP(L160,Assumptions!$A$26:$C$29,2,FALSE),1))</f>
        <v>0</v>
      </c>
      <c r="N160" s="14"/>
      <c r="O160" s="17">
        <f t="shared" si="7"/>
        <v>0</v>
      </c>
      <c r="P160" s="18"/>
      <c r="Q160" s="18"/>
      <c r="R160" s="16" t="str">
        <f t="shared" ca="1" si="8"/>
        <v>Expired</v>
      </c>
      <c r="S160" s="21"/>
      <c r="T160" s="16"/>
    </row>
    <row r="161" spans="1:20" x14ac:dyDescent="0.3">
      <c r="A161" s="13"/>
      <c r="B161" s="14"/>
      <c r="C161" s="21"/>
      <c r="D161" s="21"/>
      <c r="E161" s="14"/>
      <c r="F161" s="14"/>
      <c r="G161" s="14"/>
      <c r="H161" s="15"/>
      <c r="I161" s="16">
        <f>IF(G161="",1,IFERROR(VLOOKUP(G161,Assumptions!$F$4:$G$6,2,FALSE),1))</f>
        <v>1</v>
      </c>
      <c r="J161" s="17">
        <f t="shared" si="6"/>
        <v>0</v>
      </c>
      <c r="K161" s="14"/>
      <c r="L161" s="14"/>
      <c r="M161" s="17">
        <f>IF(J161="",,J161*IFERROR(K161,1)*IFERROR(VLOOKUP(L161,Assumptions!$A$26:$C$29,2,FALSE),1))</f>
        <v>0</v>
      </c>
      <c r="N161" s="14"/>
      <c r="O161" s="17">
        <f t="shared" si="7"/>
        <v>0</v>
      </c>
      <c r="P161" s="18"/>
      <c r="Q161" s="18"/>
      <c r="R161" s="16" t="str">
        <f t="shared" ca="1" si="8"/>
        <v>Expired</v>
      </c>
      <c r="S161" s="21"/>
      <c r="T161" s="16"/>
    </row>
    <row r="162" spans="1:20" x14ac:dyDescent="0.3">
      <c r="A162" s="13"/>
      <c r="B162" s="14"/>
      <c r="C162" s="21"/>
      <c r="D162" s="21"/>
      <c r="E162" s="14"/>
      <c r="F162" s="14"/>
      <c r="G162" s="14"/>
      <c r="H162" s="15"/>
      <c r="I162" s="16">
        <f>IF(G162="",1,IFERROR(VLOOKUP(G162,Assumptions!$F$4:$G$6,2,FALSE),1))</f>
        <v>1</v>
      </c>
      <c r="J162" s="17">
        <f t="shared" si="6"/>
        <v>0</v>
      </c>
      <c r="K162" s="14"/>
      <c r="L162" s="14"/>
      <c r="M162" s="17">
        <f>IF(J162="",,J162*IFERROR(K162,1)*IFERROR(VLOOKUP(L162,Assumptions!$A$26:$C$29,2,FALSE),1))</f>
        <v>0</v>
      </c>
      <c r="N162" s="14"/>
      <c r="O162" s="17">
        <f t="shared" si="7"/>
        <v>0</v>
      </c>
      <c r="P162" s="18"/>
      <c r="Q162" s="18"/>
      <c r="R162" s="16" t="str">
        <f t="shared" ca="1" si="8"/>
        <v>Expired</v>
      </c>
      <c r="S162" s="21"/>
      <c r="T162" s="16"/>
    </row>
    <row r="163" spans="1:20" x14ac:dyDescent="0.3">
      <c r="A163" s="13"/>
      <c r="B163" s="14"/>
      <c r="C163" s="21"/>
      <c r="D163" s="21"/>
      <c r="E163" s="14"/>
      <c r="F163" s="14"/>
      <c r="G163" s="14"/>
      <c r="H163" s="15"/>
      <c r="I163" s="16">
        <f>IF(G163="",1,IFERROR(VLOOKUP(G163,Assumptions!$F$4:$G$6,2,FALSE),1))</f>
        <v>1</v>
      </c>
      <c r="J163" s="17">
        <f t="shared" si="6"/>
        <v>0</v>
      </c>
      <c r="K163" s="14"/>
      <c r="L163" s="14"/>
      <c r="M163" s="17">
        <f>IF(J163="",,J163*IFERROR(K163,1)*IFERROR(VLOOKUP(L163,Assumptions!$A$26:$C$29,2,FALSE),1))</f>
        <v>0</v>
      </c>
      <c r="N163" s="14"/>
      <c r="O163" s="17">
        <f t="shared" si="7"/>
        <v>0</v>
      </c>
      <c r="P163" s="18"/>
      <c r="Q163" s="18"/>
      <c r="R163" s="16" t="str">
        <f t="shared" ca="1" si="8"/>
        <v>Expired</v>
      </c>
      <c r="S163" s="21"/>
      <c r="T163" s="16"/>
    </row>
    <row r="164" spans="1:20" x14ac:dyDescent="0.3">
      <c r="A164" s="13"/>
      <c r="B164" s="14"/>
      <c r="C164" s="21"/>
      <c r="D164" s="21"/>
      <c r="E164" s="14"/>
      <c r="F164" s="14"/>
      <c r="G164" s="14"/>
      <c r="H164" s="15"/>
      <c r="I164" s="16">
        <f>IF(G164="",1,IFERROR(VLOOKUP(G164,Assumptions!$F$4:$G$6,2,FALSE),1))</f>
        <v>1</v>
      </c>
      <c r="J164" s="17">
        <f t="shared" si="6"/>
        <v>0</v>
      </c>
      <c r="K164" s="14"/>
      <c r="L164" s="14"/>
      <c r="M164" s="17">
        <f>IF(J164="",,J164*IFERROR(K164,1)*IFERROR(VLOOKUP(L164,Assumptions!$A$26:$C$29,2,FALSE),1))</f>
        <v>0</v>
      </c>
      <c r="N164" s="14"/>
      <c r="O164" s="17">
        <f t="shared" si="7"/>
        <v>0</v>
      </c>
      <c r="P164" s="18"/>
      <c r="Q164" s="18"/>
      <c r="R164" s="16" t="str">
        <f t="shared" ca="1" si="8"/>
        <v>Expired</v>
      </c>
      <c r="S164" s="21"/>
      <c r="T164" s="16"/>
    </row>
    <row r="165" spans="1:20" x14ac:dyDescent="0.3">
      <c r="A165" s="13"/>
      <c r="B165" s="14"/>
      <c r="C165" s="21"/>
      <c r="D165" s="21"/>
      <c r="E165" s="14"/>
      <c r="F165" s="14"/>
      <c r="G165" s="14"/>
      <c r="H165" s="15"/>
      <c r="I165" s="16">
        <f>IF(G165="",1,IFERROR(VLOOKUP(G165,Assumptions!$F$4:$G$6,2,FALSE),1))</f>
        <v>1</v>
      </c>
      <c r="J165" s="17">
        <f t="shared" si="6"/>
        <v>0</v>
      </c>
      <c r="K165" s="14"/>
      <c r="L165" s="14"/>
      <c r="M165" s="17">
        <f>IF(J165="",,J165*IFERROR(K165,1)*IFERROR(VLOOKUP(L165,Assumptions!$A$26:$C$29,2,FALSE),1))</f>
        <v>0</v>
      </c>
      <c r="N165" s="14"/>
      <c r="O165" s="17">
        <f t="shared" si="7"/>
        <v>0</v>
      </c>
      <c r="P165" s="18"/>
      <c r="Q165" s="18"/>
      <c r="R165" s="16" t="str">
        <f t="shared" ca="1" si="8"/>
        <v>Expired</v>
      </c>
      <c r="S165" s="21"/>
      <c r="T165" s="16"/>
    </row>
    <row r="166" spans="1:20" x14ac:dyDescent="0.3">
      <c r="A166" s="13"/>
      <c r="B166" s="14"/>
      <c r="C166" s="21"/>
      <c r="D166" s="21"/>
      <c r="E166" s="14"/>
      <c r="F166" s="14"/>
      <c r="G166" s="14"/>
      <c r="H166" s="15"/>
      <c r="I166" s="16">
        <f>IF(G166="",1,IFERROR(VLOOKUP(G166,Assumptions!$F$4:$G$6,2,FALSE),1))</f>
        <v>1</v>
      </c>
      <c r="J166" s="17">
        <f t="shared" si="6"/>
        <v>0</v>
      </c>
      <c r="K166" s="14"/>
      <c r="L166" s="14"/>
      <c r="M166" s="17">
        <f>IF(J166="",,J166*IFERROR(K166,1)*IFERROR(VLOOKUP(L166,Assumptions!$A$26:$C$29,2,FALSE),1))</f>
        <v>0</v>
      </c>
      <c r="N166" s="14"/>
      <c r="O166" s="17">
        <f t="shared" si="7"/>
        <v>0</v>
      </c>
      <c r="P166" s="18"/>
      <c r="Q166" s="18"/>
      <c r="R166" s="16" t="str">
        <f t="shared" ca="1" si="8"/>
        <v>Expired</v>
      </c>
      <c r="S166" s="21"/>
      <c r="T166" s="16"/>
    </row>
    <row r="167" spans="1:20" x14ac:dyDescent="0.3">
      <c r="A167" s="13"/>
      <c r="B167" s="14"/>
      <c r="C167" s="21"/>
      <c r="D167" s="21"/>
      <c r="E167" s="14"/>
      <c r="F167" s="14"/>
      <c r="G167" s="14"/>
      <c r="H167" s="15"/>
      <c r="I167" s="16">
        <f>IF(G167="",1,IFERROR(VLOOKUP(G167,Assumptions!$F$4:$G$6,2,FALSE),1))</f>
        <v>1</v>
      </c>
      <c r="J167" s="17">
        <f t="shared" si="6"/>
        <v>0</v>
      </c>
      <c r="K167" s="14"/>
      <c r="L167" s="14"/>
      <c r="M167" s="17">
        <f>IF(J167="",,J167*IFERROR(K167,1)*IFERROR(VLOOKUP(L167,Assumptions!$A$26:$C$29,2,FALSE),1))</f>
        <v>0</v>
      </c>
      <c r="N167" s="14"/>
      <c r="O167" s="17">
        <f t="shared" si="7"/>
        <v>0</v>
      </c>
      <c r="P167" s="18"/>
      <c r="Q167" s="18"/>
      <c r="R167" s="16" t="str">
        <f t="shared" ca="1" si="8"/>
        <v>Expired</v>
      </c>
      <c r="S167" s="21"/>
      <c r="T167" s="16"/>
    </row>
    <row r="168" spans="1:20" x14ac:dyDescent="0.3">
      <c r="A168" s="13"/>
      <c r="B168" s="14"/>
      <c r="C168" s="21"/>
      <c r="D168" s="21"/>
      <c r="E168" s="14"/>
      <c r="F168" s="14"/>
      <c r="G168" s="14"/>
      <c r="H168" s="15"/>
      <c r="I168" s="16">
        <f>IF(G168="",1,IFERROR(VLOOKUP(G168,Assumptions!$F$4:$G$6,2,FALSE),1))</f>
        <v>1</v>
      </c>
      <c r="J168" s="17">
        <f t="shared" si="6"/>
        <v>0</v>
      </c>
      <c r="K168" s="14"/>
      <c r="L168" s="14"/>
      <c r="M168" s="17">
        <f>IF(J168="",,J168*IFERROR(K168,1)*IFERROR(VLOOKUP(L168,Assumptions!$A$26:$C$29,2,FALSE),1))</f>
        <v>0</v>
      </c>
      <c r="N168" s="14"/>
      <c r="O168" s="17">
        <f t="shared" si="7"/>
        <v>0</v>
      </c>
      <c r="P168" s="18"/>
      <c r="Q168" s="18"/>
      <c r="R168" s="16" t="str">
        <f t="shared" ca="1" si="8"/>
        <v>Expired</v>
      </c>
      <c r="S168" s="21"/>
      <c r="T168" s="16"/>
    </row>
    <row r="169" spans="1:20" x14ac:dyDescent="0.3">
      <c r="A169" s="13"/>
      <c r="B169" s="14"/>
      <c r="C169" s="21"/>
      <c r="D169" s="21"/>
      <c r="E169" s="14"/>
      <c r="F169" s="14"/>
      <c r="G169" s="14"/>
      <c r="H169" s="15"/>
      <c r="I169" s="16">
        <f>IF(G169="",1,IFERROR(VLOOKUP(G169,Assumptions!$F$4:$G$6,2,FALSE),1))</f>
        <v>1</v>
      </c>
      <c r="J169" s="17">
        <f t="shared" si="6"/>
        <v>0</v>
      </c>
      <c r="K169" s="14"/>
      <c r="L169" s="14"/>
      <c r="M169" s="17">
        <f>IF(J169="",,J169*IFERROR(K169,1)*IFERROR(VLOOKUP(L169,Assumptions!$A$26:$C$29,2,FALSE),1))</f>
        <v>0</v>
      </c>
      <c r="N169" s="14"/>
      <c r="O169" s="17">
        <f t="shared" si="7"/>
        <v>0</v>
      </c>
      <c r="P169" s="18"/>
      <c r="Q169" s="18"/>
      <c r="R169" s="16" t="str">
        <f t="shared" ca="1" si="8"/>
        <v>Expired</v>
      </c>
      <c r="S169" s="21"/>
      <c r="T169" s="16"/>
    </row>
    <row r="170" spans="1:20" x14ac:dyDescent="0.3">
      <c r="A170" s="13"/>
      <c r="B170" s="14"/>
      <c r="C170" s="21"/>
      <c r="D170" s="21"/>
      <c r="E170" s="14"/>
      <c r="F170" s="14"/>
      <c r="G170" s="14"/>
      <c r="H170" s="15"/>
      <c r="I170" s="16">
        <f>IF(G170="",1,IFERROR(VLOOKUP(G170,Assumptions!$F$4:$G$6,2,FALSE),1))</f>
        <v>1</v>
      </c>
      <c r="J170" s="17">
        <f t="shared" si="6"/>
        <v>0</v>
      </c>
      <c r="K170" s="14"/>
      <c r="L170" s="14"/>
      <c r="M170" s="17">
        <f>IF(J170="",,J170*IFERROR(K170,1)*IFERROR(VLOOKUP(L170,Assumptions!$A$26:$C$29,2,FALSE),1))</f>
        <v>0</v>
      </c>
      <c r="N170" s="14"/>
      <c r="O170" s="17">
        <f t="shared" si="7"/>
        <v>0</v>
      </c>
      <c r="P170" s="18"/>
      <c r="Q170" s="18"/>
      <c r="R170" s="16" t="str">
        <f t="shared" ca="1" si="8"/>
        <v>Expired</v>
      </c>
      <c r="S170" s="21"/>
      <c r="T170" s="16"/>
    </row>
    <row r="171" spans="1:20" x14ac:dyDescent="0.3">
      <c r="A171" s="13"/>
      <c r="B171" s="14"/>
      <c r="C171" s="21"/>
      <c r="D171" s="21"/>
      <c r="E171" s="14"/>
      <c r="F171" s="14"/>
      <c r="G171" s="14"/>
      <c r="H171" s="15"/>
      <c r="I171" s="16">
        <f>IF(G171="",1,IFERROR(VLOOKUP(G171,Assumptions!$F$4:$G$6,2,FALSE),1))</f>
        <v>1</v>
      </c>
      <c r="J171" s="17">
        <f t="shared" si="6"/>
        <v>0</v>
      </c>
      <c r="K171" s="14"/>
      <c r="L171" s="14"/>
      <c r="M171" s="17">
        <f>IF(J171="",,J171*IFERROR(K171,1)*IFERROR(VLOOKUP(L171,Assumptions!$A$26:$C$29,2,FALSE),1))</f>
        <v>0</v>
      </c>
      <c r="N171" s="14"/>
      <c r="O171" s="17">
        <f t="shared" si="7"/>
        <v>0</v>
      </c>
      <c r="P171" s="18"/>
      <c r="Q171" s="18"/>
      <c r="R171" s="16" t="str">
        <f t="shared" ca="1" si="8"/>
        <v>Expired</v>
      </c>
      <c r="S171" s="21"/>
      <c r="T171" s="16"/>
    </row>
    <row r="172" spans="1:20" x14ac:dyDescent="0.3">
      <c r="A172" s="13"/>
      <c r="B172" s="14"/>
      <c r="C172" s="21"/>
      <c r="D172" s="21"/>
      <c r="E172" s="14"/>
      <c r="F172" s="14"/>
      <c r="G172" s="14"/>
      <c r="H172" s="15"/>
      <c r="I172" s="16">
        <f>IF(G172="",1,IFERROR(VLOOKUP(G172,Assumptions!$F$4:$G$6,2,FALSE),1))</f>
        <v>1</v>
      </c>
      <c r="J172" s="17">
        <f t="shared" si="6"/>
        <v>0</v>
      </c>
      <c r="K172" s="14"/>
      <c r="L172" s="14"/>
      <c r="M172" s="17">
        <f>IF(J172="",,J172*IFERROR(K172,1)*IFERROR(VLOOKUP(L172,Assumptions!$A$26:$C$29,2,FALSE),1))</f>
        <v>0</v>
      </c>
      <c r="N172" s="14"/>
      <c r="O172" s="17">
        <f t="shared" si="7"/>
        <v>0</v>
      </c>
      <c r="P172" s="18"/>
      <c r="Q172" s="18"/>
      <c r="R172" s="16" t="str">
        <f t="shared" ca="1" si="8"/>
        <v>Expired</v>
      </c>
      <c r="S172" s="21"/>
      <c r="T172" s="16"/>
    </row>
    <row r="173" spans="1:20" x14ac:dyDescent="0.3">
      <c r="A173" s="13"/>
      <c r="B173" s="14"/>
      <c r="C173" s="21"/>
      <c r="D173" s="21"/>
      <c r="E173" s="14"/>
      <c r="F173" s="14"/>
      <c r="G173" s="14"/>
      <c r="H173" s="15"/>
      <c r="I173" s="16">
        <f>IF(G173="",1,IFERROR(VLOOKUP(G173,Assumptions!$F$4:$G$6,2,FALSE),1))</f>
        <v>1</v>
      </c>
      <c r="J173" s="17">
        <f t="shared" si="6"/>
        <v>0</v>
      </c>
      <c r="K173" s="14"/>
      <c r="L173" s="14"/>
      <c r="M173" s="17">
        <f>IF(J173="",,J173*IFERROR(K173,1)*IFERROR(VLOOKUP(L173,Assumptions!$A$26:$C$29,2,FALSE),1))</f>
        <v>0</v>
      </c>
      <c r="N173" s="14"/>
      <c r="O173" s="17">
        <f t="shared" si="7"/>
        <v>0</v>
      </c>
      <c r="P173" s="18"/>
      <c r="Q173" s="18"/>
      <c r="R173" s="16" t="str">
        <f t="shared" ca="1" si="8"/>
        <v>Expired</v>
      </c>
      <c r="S173" s="21"/>
      <c r="T173" s="16"/>
    </row>
    <row r="174" spans="1:20" x14ac:dyDescent="0.3">
      <c r="A174" s="13"/>
      <c r="B174" s="14"/>
      <c r="C174" s="21"/>
      <c r="D174" s="21"/>
      <c r="E174" s="14"/>
      <c r="F174" s="14"/>
      <c r="G174" s="14"/>
      <c r="H174" s="15"/>
      <c r="I174" s="16">
        <f>IF(G174="",1,IFERROR(VLOOKUP(G174,Assumptions!$F$4:$G$6,2,FALSE),1))</f>
        <v>1</v>
      </c>
      <c r="J174" s="17">
        <f t="shared" si="6"/>
        <v>0</v>
      </c>
      <c r="K174" s="14"/>
      <c r="L174" s="14"/>
      <c r="M174" s="17">
        <f>IF(J174="",,J174*IFERROR(K174,1)*IFERROR(VLOOKUP(L174,Assumptions!$A$26:$C$29,2,FALSE),1))</f>
        <v>0</v>
      </c>
      <c r="N174" s="14"/>
      <c r="O174" s="17">
        <f t="shared" si="7"/>
        <v>0</v>
      </c>
      <c r="P174" s="18"/>
      <c r="Q174" s="18"/>
      <c r="R174" s="16" t="str">
        <f t="shared" ca="1" si="8"/>
        <v>Expired</v>
      </c>
      <c r="S174" s="21"/>
      <c r="T174" s="16"/>
    </row>
    <row r="175" spans="1:20" x14ac:dyDescent="0.3">
      <c r="A175" s="13"/>
      <c r="B175" s="14"/>
      <c r="C175" s="21"/>
      <c r="D175" s="21"/>
      <c r="E175" s="14"/>
      <c r="F175" s="14"/>
      <c r="G175" s="14"/>
      <c r="H175" s="15"/>
      <c r="I175" s="16">
        <f>IF(G175="",1,IFERROR(VLOOKUP(G175,Assumptions!$F$4:$G$6,2,FALSE),1))</f>
        <v>1</v>
      </c>
      <c r="J175" s="17">
        <f t="shared" si="6"/>
        <v>0</v>
      </c>
      <c r="K175" s="14"/>
      <c r="L175" s="14"/>
      <c r="M175" s="17">
        <f>IF(J175="",,J175*IFERROR(K175,1)*IFERROR(VLOOKUP(L175,Assumptions!$A$26:$C$29,2,FALSE),1))</f>
        <v>0</v>
      </c>
      <c r="N175" s="14"/>
      <c r="O175" s="17">
        <f t="shared" si="7"/>
        <v>0</v>
      </c>
      <c r="P175" s="18"/>
      <c r="Q175" s="18"/>
      <c r="R175" s="16" t="str">
        <f t="shared" ca="1" si="8"/>
        <v>Expired</v>
      </c>
      <c r="S175" s="21"/>
      <c r="T175" s="16"/>
    </row>
    <row r="176" spans="1:20" x14ac:dyDescent="0.3">
      <c r="A176" s="13"/>
      <c r="B176" s="14"/>
      <c r="C176" s="21"/>
      <c r="D176" s="21"/>
      <c r="E176" s="14"/>
      <c r="F176" s="14"/>
      <c r="G176" s="14"/>
      <c r="H176" s="15"/>
      <c r="I176" s="16">
        <f>IF(G176="",1,IFERROR(VLOOKUP(G176,Assumptions!$F$4:$G$6,2,FALSE),1))</f>
        <v>1</v>
      </c>
      <c r="J176" s="17">
        <f t="shared" si="6"/>
        <v>0</v>
      </c>
      <c r="K176" s="14"/>
      <c r="L176" s="14"/>
      <c r="M176" s="17">
        <f>IF(J176="",,J176*IFERROR(K176,1)*IFERROR(VLOOKUP(L176,Assumptions!$A$26:$C$29,2,FALSE),1))</f>
        <v>0</v>
      </c>
      <c r="N176" s="14"/>
      <c r="O176" s="17">
        <f t="shared" si="7"/>
        <v>0</v>
      </c>
      <c r="P176" s="18"/>
      <c r="Q176" s="18"/>
      <c r="R176" s="16" t="str">
        <f t="shared" ca="1" si="8"/>
        <v>Expired</v>
      </c>
      <c r="S176" s="21"/>
      <c r="T176" s="16"/>
    </row>
    <row r="177" spans="1:20" x14ac:dyDescent="0.3">
      <c r="A177" s="13"/>
      <c r="B177" s="14"/>
      <c r="C177" s="21"/>
      <c r="D177" s="21"/>
      <c r="E177" s="14"/>
      <c r="F177" s="14"/>
      <c r="G177" s="14"/>
      <c r="H177" s="15"/>
      <c r="I177" s="16">
        <f>IF(G177="",1,IFERROR(VLOOKUP(G177,Assumptions!$F$4:$G$6,2,FALSE),1))</f>
        <v>1</v>
      </c>
      <c r="J177" s="17">
        <f t="shared" si="6"/>
        <v>0</v>
      </c>
      <c r="K177" s="14"/>
      <c r="L177" s="14"/>
      <c r="M177" s="17">
        <f>IF(J177="",,J177*IFERROR(K177,1)*IFERROR(VLOOKUP(L177,Assumptions!$A$26:$C$29,2,FALSE),1))</f>
        <v>0</v>
      </c>
      <c r="N177" s="14"/>
      <c r="O177" s="17">
        <f t="shared" si="7"/>
        <v>0</v>
      </c>
      <c r="P177" s="18"/>
      <c r="Q177" s="18"/>
      <c r="R177" s="16" t="str">
        <f t="shared" ca="1" si="8"/>
        <v>Expired</v>
      </c>
      <c r="S177" s="21"/>
      <c r="T177" s="16"/>
    </row>
    <row r="178" spans="1:20" x14ac:dyDescent="0.3">
      <c r="A178" s="13"/>
      <c r="B178" s="14"/>
      <c r="C178" s="21"/>
      <c r="D178" s="21"/>
      <c r="E178" s="14"/>
      <c r="F178" s="14"/>
      <c r="G178" s="14"/>
      <c r="H178" s="15"/>
      <c r="I178" s="16">
        <f>IF(G178="",1,IFERROR(VLOOKUP(G178,Assumptions!$F$4:$G$6,2,FALSE),1))</f>
        <v>1</v>
      </c>
      <c r="J178" s="17">
        <f t="shared" si="6"/>
        <v>0</v>
      </c>
      <c r="K178" s="14"/>
      <c r="L178" s="14"/>
      <c r="M178" s="17">
        <f>IF(J178="",,J178*IFERROR(K178,1)*IFERROR(VLOOKUP(L178,Assumptions!$A$26:$C$29,2,FALSE),1))</f>
        <v>0</v>
      </c>
      <c r="N178" s="14"/>
      <c r="O178" s="17">
        <f t="shared" si="7"/>
        <v>0</v>
      </c>
      <c r="P178" s="18"/>
      <c r="Q178" s="18"/>
      <c r="R178" s="16" t="str">
        <f t="shared" ca="1" si="8"/>
        <v>Expired</v>
      </c>
      <c r="S178" s="21"/>
      <c r="T178" s="16"/>
    </row>
    <row r="179" spans="1:20" x14ac:dyDescent="0.3">
      <c r="A179" s="13"/>
      <c r="B179" s="14"/>
      <c r="C179" s="21"/>
      <c r="D179" s="21"/>
      <c r="E179" s="14"/>
      <c r="F179" s="14"/>
      <c r="G179" s="14"/>
      <c r="H179" s="15"/>
      <c r="I179" s="16">
        <f>IF(G179="",1,IFERROR(VLOOKUP(G179,Assumptions!$F$4:$G$6,2,FALSE),1))</f>
        <v>1</v>
      </c>
      <c r="J179" s="17">
        <f t="shared" si="6"/>
        <v>0</v>
      </c>
      <c r="K179" s="14"/>
      <c r="L179" s="14"/>
      <c r="M179" s="17">
        <f>IF(J179="",,J179*IFERROR(K179,1)*IFERROR(VLOOKUP(L179,Assumptions!$A$26:$C$29,2,FALSE),1))</f>
        <v>0</v>
      </c>
      <c r="N179" s="14"/>
      <c r="O179" s="17">
        <f t="shared" si="7"/>
        <v>0</v>
      </c>
      <c r="P179" s="18"/>
      <c r="Q179" s="18"/>
      <c r="R179" s="16" t="str">
        <f t="shared" ca="1" si="8"/>
        <v>Expired</v>
      </c>
      <c r="S179" s="21"/>
      <c r="T179" s="16"/>
    </row>
    <row r="180" spans="1:20" x14ac:dyDescent="0.3">
      <c r="A180" s="13"/>
      <c r="B180" s="14"/>
      <c r="C180" s="21"/>
      <c r="D180" s="21"/>
      <c r="E180" s="14"/>
      <c r="F180" s="14"/>
      <c r="G180" s="14"/>
      <c r="H180" s="15"/>
      <c r="I180" s="16">
        <f>IF(G180="",1,IFERROR(VLOOKUP(G180,Assumptions!$F$4:$G$6,2,FALSE),1))</f>
        <v>1</v>
      </c>
      <c r="J180" s="17">
        <f t="shared" si="6"/>
        <v>0</v>
      </c>
      <c r="K180" s="14"/>
      <c r="L180" s="14"/>
      <c r="M180" s="17">
        <f>IF(J180="",,J180*IFERROR(K180,1)*IFERROR(VLOOKUP(L180,Assumptions!$A$26:$C$29,2,FALSE),1))</f>
        <v>0</v>
      </c>
      <c r="N180" s="14"/>
      <c r="O180" s="17">
        <f t="shared" si="7"/>
        <v>0</v>
      </c>
      <c r="P180" s="18"/>
      <c r="Q180" s="18"/>
      <c r="R180" s="16" t="str">
        <f t="shared" ca="1" si="8"/>
        <v>Expired</v>
      </c>
      <c r="S180" s="21"/>
      <c r="T180" s="16"/>
    </row>
    <row r="181" spans="1:20" x14ac:dyDescent="0.3">
      <c r="A181" s="13"/>
      <c r="B181" s="14"/>
      <c r="C181" s="21"/>
      <c r="D181" s="21"/>
      <c r="E181" s="14"/>
      <c r="F181" s="14"/>
      <c r="G181" s="14"/>
      <c r="H181" s="15"/>
      <c r="I181" s="16">
        <f>IF(G181="",1,IFERROR(VLOOKUP(G181,Assumptions!$F$4:$G$6,2,FALSE),1))</f>
        <v>1</v>
      </c>
      <c r="J181" s="17">
        <f t="shared" si="6"/>
        <v>0</v>
      </c>
      <c r="K181" s="14"/>
      <c r="L181" s="14"/>
      <c r="M181" s="17">
        <f>IF(J181="",,J181*IFERROR(K181,1)*IFERROR(VLOOKUP(L181,Assumptions!$A$26:$C$29,2,FALSE),1))</f>
        <v>0</v>
      </c>
      <c r="N181" s="14"/>
      <c r="O181" s="17">
        <f t="shared" si="7"/>
        <v>0</v>
      </c>
      <c r="P181" s="18"/>
      <c r="Q181" s="18"/>
      <c r="R181" s="16" t="str">
        <f t="shared" ca="1" si="8"/>
        <v>Expired</v>
      </c>
      <c r="S181" s="21"/>
      <c r="T181" s="16"/>
    </row>
    <row r="182" spans="1:20" x14ac:dyDescent="0.3">
      <c r="A182" s="13"/>
      <c r="B182" s="14"/>
      <c r="C182" s="21"/>
      <c r="D182" s="21"/>
      <c r="E182" s="14"/>
      <c r="F182" s="14"/>
      <c r="G182" s="14"/>
      <c r="H182" s="15"/>
      <c r="I182" s="16">
        <f>IF(G182="",1,IFERROR(VLOOKUP(G182,Assumptions!$F$4:$G$6,2,FALSE),1))</f>
        <v>1</v>
      </c>
      <c r="J182" s="17">
        <f t="shared" si="6"/>
        <v>0</v>
      </c>
      <c r="K182" s="14"/>
      <c r="L182" s="14"/>
      <c r="M182" s="17">
        <f>IF(J182="",,J182*IFERROR(K182,1)*IFERROR(VLOOKUP(L182,Assumptions!$A$26:$C$29,2,FALSE),1))</f>
        <v>0</v>
      </c>
      <c r="N182" s="14"/>
      <c r="O182" s="17">
        <f t="shared" si="7"/>
        <v>0</v>
      </c>
      <c r="P182" s="18"/>
      <c r="Q182" s="18"/>
      <c r="R182" s="16" t="str">
        <f t="shared" ca="1" si="8"/>
        <v>Expired</v>
      </c>
      <c r="S182" s="21"/>
      <c r="T182" s="16"/>
    </row>
    <row r="183" spans="1:20" x14ac:dyDescent="0.3">
      <c r="A183" s="13"/>
      <c r="B183" s="14"/>
      <c r="C183" s="21"/>
      <c r="D183" s="21"/>
      <c r="E183" s="14"/>
      <c r="F183" s="14"/>
      <c r="G183" s="14"/>
      <c r="H183" s="15"/>
      <c r="I183" s="16">
        <f>IF(G183="",1,IFERROR(VLOOKUP(G183,Assumptions!$F$4:$G$6,2,FALSE),1))</f>
        <v>1</v>
      </c>
      <c r="J183" s="17">
        <f t="shared" si="6"/>
        <v>0</v>
      </c>
      <c r="K183" s="14"/>
      <c r="L183" s="14"/>
      <c r="M183" s="17">
        <f>IF(J183="",,J183*IFERROR(K183,1)*IFERROR(VLOOKUP(L183,Assumptions!$A$26:$C$29,2,FALSE),1))</f>
        <v>0</v>
      </c>
      <c r="N183" s="14"/>
      <c r="O183" s="17">
        <f t="shared" si="7"/>
        <v>0</v>
      </c>
      <c r="P183" s="18"/>
      <c r="Q183" s="18"/>
      <c r="R183" s="16" t="str">
        <f t="shared" ca="1" si="8"/>
        <v>Expired</v>
      </c>
      <c r="S183" s="21"/>
      <c r="T183" s="16"/>
    </row>
    <row r="184" spans="1:20" x14ac:dyDescent="0.3">
      <c r="A184" s="13"/>
      <c r="B184" s="14"/>
      <c r="C184" s="21"/>
      <c r="D184" s="21"/>
      <c r="E184" s="14"/>
      <c r="F184" s="14"/>
      <c r="G184" s="14"/>
      <c r="H184" s="15"/>
      <c r="I184" s="16">
        <f>IF(G184="",1,IFERROR(VLOOKUP(G184,Assumptions!$F$4:$G$6,2,FALSE),1))</f>
        <v>1</v>
      </c>
      <c r="J184" s="17">
        <f t="shared" si="6"/>
        <v>0</v>
      </c>
      <c r="K184" s="14"/>
      <c r="L184" s="14"/>
      <c r="M184" s="17">
        <f>IF(J184="",,J184*IFERROR(K184,1)*IFERROR(VLOOKUP(L184,Assumptions!$A$26:$C$29,2,FALSE),1))</f>
        <v>0</v>
      </c>
      <c r="N184" s="14"/>
      <c r="O184" s="17">
        <f t="shared" si="7"/>
        <v>0</v>
      </c>
      <c r="P184" s="18"/>
      <c r="Q184" s="18"/>
      <c r="R184" s="16" t="str">
        <f t="shared" ca="1" si="8"/>
        <v>Expired</v>
      </c>
      <c r="S184" s="21"/>
      <c r="T184" s="16"/>
    </row>
    <row r="185" spans="1:20" x14ac:dyDescent="0.3">
      <c r="A185" s="13"/>
      <c r="B185" s="14"/>
      <c r="C185" s="21"/>
      <c r="D185" s="21"/>
      <c r="E185" s="14"/>
      <c r="F185" s="14"/>
      <c r="G185" s="14"/>
      <c r="H185" s="15"/>
      <c r="I185" s="16">
        <f>IF(G185="",1,IFERROR(VLOOKUP(G185,Assumptions!$F$4:$G$6,2,FALSE),1))</f>
        <v>1</v>
      </c>
      <c r="J185" s="17">
        <f t="shared" si="6"/>
        <v>0</v>
      </c>
      <c r="K185" s="14"/>
      <c r="L185" s="14"/>
      <c r="M185" s="17">
        <f>IF(J185="",,J185*IFERROR(K185,1)*IFERROR(VLOOKUP(L185,Assumptions!$A$26:$C$29,2,FALSE),1))</f>
        <v>0</v>
      </c>
      <c r="N185" s="14"/>
      <c r="O185" s="17">
        <f t="shared" si="7"/>
        <v>0</v>
      </c>
      <c r="P185" s="18"/>
      <c r="Q185" s="18"/>
      <c r="R185" s="16" t="str">
        <f t="shared" ca="1" si="8"/>
        <v>Expired</v>
      </c>
      <c r="S185" s="21"/>
      <c r="T185" s="16"/>
    </row>
    <row r="186" spans="1:20" x14ac:dyDescent="0.3">
      <c r="A186" s="13"/>
      <c r="B186" s="14"/>
      <c r="C186" s="21"/>
      <c r="D186" s="21"/>
      <c r="E186" s="14"/>
      <c r="F186" s="14"/>
      <c r="G186" s="14"/>
      <c r="H186" s="15"/>
      <c r="I186" s="16">
        <f>IF(G186="",1,IFERROR(VLOOKUP(G186,Assumptions!$F$4:$G$6,2,FALSE),1))</f>
        <v>1</v>
      </c>
      <c r="J186" s="17">
        <f t="shared" si="6"/>
        <v>0</v>
      </c>
      <c r="K186" s="14"/>
      <c r="L186" s="14"/>
      <c r="M186" s="17">
        <f>IF(J186="",,J186*IFERROR(K186,1)*IFERROR(VLOOKUP(L186,Assumptions!$A$26:$C$29,2,FALSE),1))</f>
        <v>0</v>
      </c>
      <c r="N186" s="14"/>
      <c r="O186" s="17">
        <f t="shared" si="7"/>
        <v>0</v>
      </c>
      <c r="P186" s="18"/>
      <c r="Q186" s="18"/>
      <c r="R186" s="16" t="str">
        <f t="shared" ca="1" si="8"/>
        <v>Expired</v>
      </c>
      <c r="S186" s="21"/>
      <c r="T186" s="16"/>
    </row>
    <row r="187" spans="1:20" x14ac:dyDescent="0.3">
      <c r="A187" s="13"/>
      <c r="B187" s="14"/>
      <c r="C187" s="21"/>
      <c r="D187" s="21"/>
      <c r="E187" s="14"/>
      <c r="F187" s="14"/>
      <c r="G187" s="14"/>
      <c r="H187" s="15"/>
      <c r="I187" s="16">
        <f>IF(G187="",1,IFERROR(VLOOKUP(G187,Assumptions!$F$4:$G$6,2,FALSE),1))</f>
        <v>1</v>
      </c>
      <c r="J187" s="17">
        <f t="shared" si="6"/>
        <v>0</v>
      </c>
      <c r="K187" s="14"/>
      <c r="L187" s="14"/>
      <c r="M187" s="17">
        <f>IF(J187="",,J187*IFERROR(K187,1)*IFERROR(VLOOKUP(L187,Assumptions!$A$26:$C$29,2,FALSE),1))</f>
        <v>0</v>
      </c>
      <c r="N187" s="14"/>
      <c r="O187" s="17">
        <f t="shared" si="7"/>
        <v>0</v>
      </c>
      <c r="P187" s="18"/>
      <c r="Q187" s="18"/>
      <c r="R187" s="16" t="str">
        <f t="shared" ca="1" si="8"/>
        <v>Expired</v>
      </c>
      <c r="S187" s="21"/>
      <c r="T187" s="16"/>
    </row>
    <row r="188" spans="1:20" x14ac:dyDescent="0.3">
      <c r="A188" s="13"/>
      <c r="B188" s="14"/>
      <c r="C188" s="21"/>
      <c r="D188" s="21"/>
      <c r="E188" s="14"/>
      <c r="F188" s="14"/>
      <c r="G188" s="14"/>
      <c r="H188" s="15"/>
      <c r="I188" s="16">
        <f>IF(G188="",1,IFERROR(VLOOKUP(G188,Assumptions!$F$4:$G$6,2,FALSE),1))</f>
        <v>1</v>
      </c>
      <c r="J188" s="17">
        <f t="shared" si="6"/>
        <v>0</v>
      </c>
      <c r="K188" s="14"/>
      <c r="L188" s="14"/>
      <c r="M188" s="17">
        <f>IF(J188="",,J188*IFERROR(K188,1)*IFERROR(VLOOKUP(L188,Assumptions!$A$26:$C$29,2,FALSE),1))</f>
        <v>0</v>
      </c>
      <c r="N188" s="14"/>
      <c r="O188" s="17">
        <f t="shared" si="7"/>
        <v>0</v>
      </c>
      <c r="P188" s="18"/>
      <c r="Q188" s="18"/>
      <c r="R188" s="16" t="str">
        <f t="shared" ca="1" si="8"/>
        <v>Expired</v>
      </c>
      <c r="S188" s="21"/>
      <c r="T188" s="16"/>
    </row>
    <row r="189" spans="1:20" x14ac:dyDescent="0.3">
      <c r="A189" s="13"/>
      <c r="B189" s="14"/>
      <c r="C189" s="21"/>
      <c r="D189" s="21"/>
      <c r="E189" s="14"/>
      <c r="F189" s="14"/>
      <c r="G189" s="14"/>
      <c r="H189" s="15"/>
      <c r="I189" s="16">
        <f>IF(G189="",1,IFERROR(VLOOKUP(G189,Assumptions!$F$4:$G$6,2,FALSE),1))</f>
        <v>1</v>
      </c>
      <c r="J189" s="17">
        <f t="shared" si="6"/>
        <v>0</v>
      </c>
      <c r="K189" s="14"/>
      <c r="L189" s="14"/>
      <c r="M189" s="17">
        <f>IF(J189="",,J189*IFERROR(K189,1)*IFERROR(VLOOKUP(L189,Assumptions!$A$26:$C$29,2,FALSE),1))</f>
        <v>0</v>
      </c>
      <c r="N189" s="14"/>
      <c r="O189" s="17">
        <f t="shared" si="7"/>
        <v>0</v>
      </c>
      <c r="P189" s="18"/>
      <c r="Q189" s="18"/>
      <c r="R189" s="16" t="str">
        <f t="shared" ca="1" si="8"/>
        <v>Expired</v>
      </c>
      <c r="S189" s="21"/>
      <c r="T189" s="16"/>
    </row>
    <row r="190" spans="1:20" x14ac:dyDescent="0.3">
      <c r="A190" s="13"/>
      <c r="B190" s="14"/>
      <c r="C190" s="21"/>
      <c r="D190" s="21"/>
      <c r="E190" s="14"/>
      <c r="F190" s="14"/>
      <c r="G190" s="14"/>
      <c r="H190" s="15"/>
      <c r="I190" s="16">
        <f>IF(G190="",1,IFERROR(VLOOKUP(G190,Assumptions!$F$4:$G$6,2,FALSE),1))</f>
        <v>1</v>
      </c>
      <c r="J190" s="17">
        <f t="shared" si="6"/>
        <v>0</v>
      </c>
      <c r="K190" s="14"/>
      <c r="L190" s="14"/>
      <c r="M190" s="17">
        <f>IF(J190="",,J190*IFERROR(K190,1)*IFERROR(VLOOKUP(L190,Assumptions!$A$26:$C$29,2,FALSE),1))</f>
        <v>0</v>
      </c>
      <c r="N190" s="14"/>
      <c r="O190" s="17">
        <f t="shared" si="7"/>
        <v>0</v>
      </c>
      <c r="P190" s="18"/>
      <c r="Q190" s="18"/>
      <c r="R190" s="16" t="str">
        <f t="shared" ca="1" si="8"/>
        <v>Expired</v>
      </c>
      <c r="S190" s="21"/>
      <c r="T190" s="16"/>
    </row>
    <row r="191" spans="1:20" x14ac:dyDescent="0.3">
      <c r="A191" s="13"/>
      <c r="B191" s="14"/>
      <c r="C191" s="21"/>
      <c r="D191" s="21"/>
      <c r="E191" s="14"/>
      <c r="F191" s="14"/>
      <c r="G191" s="14"/>
      <c r="H191" s="15"/>
      <c r="I191" s="16">
        <f>IF(G191="",1,IFERROR(VLOOKUP(G191,Assumptions!$F$4:$G$6,2,FALSE),1))</f>
        <v>1</v>
      </c>
      <c r="J191" s="17">
        <f t="shared" si="6"/>
        <v>0</v>
      </c>
      <c r="K191" s="14"/>
      <c r="L191" s="14"/>
      <c r="M191" s="17">
        <f>IF(J191="",,J191*IFERROR(K191,1)*IFERROR(VLOOKUP(L191,Assumptions!$A$26:$C$29,2,FALSE),1))</f>
        <v>0</v>
      </c>
      <c r="N191" s="14"/>
      <c r="O191" s="17">
        <f t="shared" si="7"/>
        <v>0</v>
      </c>
      <c r="P191" s="18"/>
      <c r="Q191" s="18"/>
      <c r="R191" s="16" t="str">
        <f t="shared" ca="1" si="8"/>
        <v>Expired</v>
      </c>
      <c r="S191" s="21"/>
      <c r="T191" s="16"/>
    </row>
    <row r="192" spans="1:20" x14ac:dyDescent="0.3">
      <c r="A192" s="13"/>
      <c r="B192" s="14"/>
      <c r="C192" s="21"/>
      <c r="D192" s="21"/>
      <c r="E192" s="14"/>
      <c r="F192" s="14"/>
      <c r="G192" s="14"/>
      <c r="H192" s="15"/>
      <c r="I192" s="16">
        <f>IF(G192="",1,IFERROR(VLOOKUP(G192,Assumptions!$F$4:$G$6,2,FALSE),1))</f>
        <v>1</v>
      </c>
      <c r="J192" s="17">
        <f t="shared" si="6"/>
        <v>0</v>
      </c>
      <c r="K192" s="14"/>
      <c r="L192" s="14"/>
      <c r="M192" s="17">
        <f>IF(J192="",,J192*IFERROR(K192,1)*IFERROR(VLOOKUP(L192,Assumptions!$A$26:$C$29,2,FALSE),1))</f>
        <v>0</v>
      </c>
      <c r="N192" s="14"/>
      <c r="O192" s="17">
        <f t="shared" si="7"/>
        <v>0</v>
      </c>
      <c r="P192" s="18"/>
      <c r="Q192" s="18"/>
      <c r="R192" s="16" t="str">
        <f t="shared" ca="1" si="8"/>
        <v>Expired</v>
      </c>
      <c r="S192" s="21"/>
      <c r="T192" s="16"/>
    </row>
    <row r="193" spans="1:20" x14ac:dyDescent="0.3">
      <c r="A193" s="13"/>
      <c r="B193" s="14"/>
      <c r="C193" s="21"/>
      <c r="D193" s="21"/>
      <c r="E193" s="14"/>
      <c r="F193" s="14"/>
      <c r="G193" s="14"/>
      <c r="H193" s="15"/>
      <c r="I193" s="16">
        <f>IF(G193="",1,IFERROR(VLOOKUP(G193,Assumptions!$F$4:$G$6,2,FALSE),1))</f>
        <v>1</v>
      </c>
      <c r="J193" s="17">
        <f t="shared" si="6"/>
        <v>0</v>
      </c>
      <c r="K193" s="14"/>
      <c r="L193" s="14"/>
      <c r="M193" s="17">
        <f>IF(J193="",,J193*IFERROR(K193,1)*IFERROR(VLOOKUP(L193,Assumptions!$A$26:$C$29,2,FALSE),1))</f>
        <v>0</v>
      </c>
      <c r="N193" s="14"/>
      <c r="O193" s="17">
        <f t="shared" si="7"/>
        <v>0</v>
      </c>
      <c r="P193" s="18"/>
      <c r="Q193" s="18"/>
      <c r="R193" s="16" t="str">
        <f t="shared" ca="1" si="8"/>
        <v>Expired</v>
      </c>
      <c r="S193" s="21"/>
      <c r="T193" s="16"/>
    </row>
    <row r="194" spans="1:20" x14ac:dyDescent="0.3">
      <c r="A194" s="13"/>
      <c r="B194" s="14"/>
      <c r="C194" s="21"/>
      <c r="D194" s="21"/>
      <c r="E194" s="14"/>
      <c r="F194" s="14"/>
      <c r="G194" s="14"/>
      <c r="H194" s="15"/>
      <c r="I194" s="16">
        <f>IF(G194="",1,IFERROR(VLOOKUP(G194,Assumptions!$F$4:$G$6,2,FALSE),1))</f>
        <v>1</v>
      </c>
      <c r="J194" s="17">
        <f t="shared" ref="J194:J257" si="9">IF(H194="",,H194*I194)</f>
        <v>0</v>
      </c>
      <c r="K194" s="14"/>
      <c r="L194" s="14"/>
      <c r="M194" s="17">
        <f>IF(J194="",,J194*IFERROR(K194,1)*IFERROR(VLOOKUP(L194,Assumptions!$A$26:$C$29,2,FALSE),1))</f>
        <v>0</v>
      </c>
      <c r="N194" s="14"/>
      <c r="O194" s="17">
        <f t="shared" ref="O194:O257" si="10">IF(M194="",,M194*(1+IF(N194="20%",0.2,0)))</f>
        <v>0</v>
      </c>
      <c r="P194" s="18"/>
      <c r="Q194" s="18"/>
      <c r="R194" s="16" t="str">
        <f t="shared" ref="R194:R257" ca="1" si="11">IF(AND(Q194&lt;=TODAY()+30,Q194&gt;=TODAY()),"Due Soon",IF(Q194&lt;TODAY(),"Expired",""))</f>
        <v>Expired</v>
      </c>
      <c r="S194" s="21"/>
      <c r="T194" s="16"/>
    </row>
    <row r="195" spans="1:20" x14ac:dyDescent="0.3">
      <c r="A195" s="13"/>
      <c r="B195" s="14"/>
      <c r="C195" s="21"/>
      <c r="D195" s="21"/>
      <c r="E195" s="14"/>
      <c r="F195" s="14"/>
      <c r="G195" s="14"/>
      <c r="H195" s="15"/>
      <c r="I195" s="16">
        <f>IF(G195="",1,IFERROR(VLOOKUP(G195,Assumptions!$F$4:$G$6,2,FALSE),1))</f>
        <v>1</v>
      </c>
      <c r="J195" s="17">
        <f t="shared" si="9"/>
        <v>0</v>
      </c>
      <c r="K195" s="14"/>
      <c r="L195" s="14"/>
      <c r="M195" s="17">
        <f>IF(J195="",,J195*IFERROR(K195,1)*IFERROR(VLOOKUP(L195,Assumptions!$A$26:$C$29,2,FALSE),1))</f>
        <v>0</v>
      </c>
      <c r="N195" s="14"/>
      <c r="O195" s="17">
        <f t="shared" si="10"/>
        <v>0</v>
      </c>
      <c r="P195" s="18"/>
      <c r="Q195" s="18"/>
      <c r="R195" s="16" t="str">
        <f t="shared" ca="1" si="11"/>
        <v>Expired</v>
      </c>
      <c r="S195" s="21"/>
      <c r="T195" s="16"/>
    </row>
    <row r="196" spans="1:20" x14ac:dyDescent="0.3">
      <c r="A196" s="13"/>
      <c r="B196" s="14"/>
      <c r="C196" s="21"/>
      <c r="D196" s="21"/>
      <c r="E196" s="14"/>
      <c r="F196" s="14"/>
      <c r="G196" s="14"/>
      <c r="H196" s="15"/>
      <c r="I196" s="16">
        <f>IF(G196="",1,IFERROR(VLOOKUP(G196,Assumptions!$F$4:$G$6,2,FALSE),1))</f>
        <v>1</v>
      </c>
      <c r="J196" s="17">
        <f t="shared" si="9"/>
        <v>0</v>
      </c>
      <c r="K196" s="14"/>
      <c r="L196" s="14"/>
      <c r="M196" s="17">
        <f>IF(J196="",,J196*IFERROR(K196,1)*IFERROR(VLOOKUP(L196,Assumptions!$A$26:$C$29,2,FALSE),1))</f>
        <v>0</v>
      </c>
      <c r="N196" s="14"/>
      <c r="O196" s="17">
        <f t="shared" si="10"/>
        <v>0</v>
      </c>
      <c r="P196" s="18"/>
      <c r="Q196" s="18"/>
      <c r="R196" s="16" t="str">
        <f t="shared" ca="1" si="11"/>
        <v>Expired</v>
      </c>
      <c r="S196" s="21"/>
      <c r="T196" s="16"/>
    </row>
    <row r="197" spans="1:20" x14ac:dyDescent="0.3">
      <c r="A197" s="13"/>
      <c r="B197" s="14"/>
      <c r="C197" s="21"/>
      <c r="D197" s="21"/>
      <c r="E197" s="14"/>
      <c r="F197" s="14"/>
      <c r="G197" s="14"/>
      <c r="H197" s="15"/>
      <c r="I197" s="16">
        <f>IF(G197="",1,IFERROR(VLOOKUP(G197,Assumptions!$F$4:$G$6,2,FALSE),1))</f>
        <v>1</v>
      </c>
      <c r="J197" s="17">
        <f t="shared" si="9"/>
        <v>0</v>
      </c>
      <c r="K197" s="14"/>
      <c r="L197" s="14"/>
      <c r="M197" s="17">
        <f>IF(J197="",,J197*IFERROR(K197,1)*IFERROR(VLOOKUP(L197,Assumptions!$A$26:$C$29,2,FALSE),1))</f>
        <v>0</v>
      </c>
      <c r="N197" s="14"/>
      <c r="O197" s="17">
        <f t="shared" si="10"/>
        <v>0</v>
      </c>
      <c r="P197" s="18"/>
      <c r="Q197" s="18"/>
      <c r="R197" s="16" t="str">
        <f t="shared" ca="1" si="11"/>
        <v>Expired</v>
      </c>
      <c r="S197" s="21"/>
      <c r="T197" s="16"/>
    </row>
    <row r="198" spans="1:20" x14ac:dyDescent="0.3">
      <c r="A198" s="13"/>
      <c r="B198" s="14"/>
      <c r="C198" s="21"/>
      <c r="D198" s="21"/>
      <c r="E198" s="14"/>
      <c r="F198" s="14"/>
      <c r="G198" s="14"/>
      <c r="H198" s="15"/>
      <c r="I198" s="16">
        <f>IF(G198="",1,IFERROR(VLOOKUP(G198,Assumptions!$F$4:$G$6,2,FALSE),1))</f>
        <v>1</v>
      </c>
      <c r="J198" s="17">
        <f t="shared" si="9"/>
        <v>0</v>
      </c>
      <c r="K198" s="14"/>
      <c r="L198" s="14"/>
      <c r="M198" s="17">
        <f>IF(J198="",,J198*IFERROR(K198,1)*IFERROR(VLOOKUP(L198,Assumptions!$A$26:$C$29,2,FALSE),1))</f>
        <v>0</v>
      </c>
      <c r="N198" s="14"/>
      <c r="O198" s="17">
        <f t="shared" si="10"/>
        <v>0</v>
      </c>
      <c r="P198" s="18"/>
      <c r="Q198" s="18"/>
      <c r="R198" s="16" t="str">
        <f t="shared" ca="1" si="11"/>
        <v>Expired</v>
      </c>
      <c r="S198" s="21"/>
      <c r="T198" s="16"/>
    </row>
    <row r="199" spans="1:20" x14ac:dyDescent="0.3">
      <c r="A199" s="13"/>
      <c r="B199" s="14"/>
      <c r="C199" s="21"/>
      <c r="D199" s="21"/>
      <c r="E199" s="14"/>
      <c r="F199" s="14"/>
      <c r="G199" s="14"/>
      <c r="H199" s="15"/>
      <c r="I199" s="16">
        <f>IF(G199="",1,IFERROR(VLOOKUP(G199,Assumptions!$F$4:$G$6,2,FALSE),1))</f>
        <v>1</v>
      </c>
      <c r="J199" s="17">
        <f t="shared" si="9"/>
        <v>0</v>
      </c>
      <c r="K199" s="14"/>
      <c r="L199" s="14"/>
      <c r="M199" s="17">
        <f>IF(J199="",,J199*IFERROR(K199,1)*IFERROR(VLOOKUP(L199,Assumptions!$A$26:$C$29,2,FALSE),1))</f>
        <v>0</v>
      </c>
      <c r="N199" s="14"/>
      <c r="O199" s="17">
        <f t="shared" si="10"/>
        <v>0</v>
      </c>
      <c r="P199" s="18"/>
      <c r="Q199" s="18"/>
      <c r="R199" s="16" t="str">
        <f t="shared" ca="1" si="11"/>
        <v>Expired</v>
      </c>
      <c r="S199" s="21"/>
      <c r="T199" s="16"/>
    </row>
    <row r="200" spans="1:20" x14ac:dyDescent="0.3">
      <c r="A200" s="13"/>
      <c r="B200" s="14"/>
      <c r="C200" s="21"/>
      <c r="D200" s="21"/>
      <c r="E200" s="14"/>
      <c r="F200" s="14"/>
      <c r="G200" s="14"/>
      <c r="H200" s="15"/>
      <c r="I200" s="16">
        <f>IF(G200="",1,IFERROR(VLOOKUP(G200,Assumptions!$F$4:$G$6,2,FALSE),1))</f>
        <v>1</v>
      </c>
      <c r="J200" s="17">
        <f t="shared" si="9"/>
        <v>0</v>
      </c>
      <c r="K200" s="14"/>
      <c r="L200" s="14"/>
      <c r="M200" s="17">
        <f>IF(J200="",,J200*IFERROR(K200,1)*IFERROR(VLOOKUP(L200,Assumptions!$A$26:$C$29,2,FALSE),1))</f>
        <v>0</v>
      </c>
      <c r="N200" s="14"/>
      <c r="O200" s="17">
        <f t="shared" si="10"/>
        <v>0</v>
      </c>
      <c r="P200" s="18"/>
      <c r="Q200" s="18"/>
      <c r="R200" s="16" t="str">
        <f t="shared" ca="1" si="11"/>
        <v>Expired</v>
      </c>
      <c r="S200" s="21"/>
      <c r="T200" s="16"/>
    </row>
    <row r="201" spans="1:20" x14ac:dyDescent="0.3">
      <c r="A201" s="13"/>
      <c r="B201" s="14"/>
      <c r="C201" s="21"/>
      <c r="D201" s="21"/>
      <c r="E201" s="14"/>
      <c r="F201" s="14"/>
      <c r="G201" s="14"/>
      <c r="H201" s="15"/>
      <c r="I201" s="16">
        <f>IF(G201="",1,IFERROR(VLOOKUP(G201,Assumptions!$F$4:$G$6,2,FALSE),1))</f>
        <v>1</v>
      </c>
      <c r="J201" s="17">
        <f t="shared" si="9"/>
        <v>0</v>
      </c>
      <c r="K201" s="14"/>
      <c r="L201" s="14"/>
      <c r="M201" s="17">
        <f>IF(J201="",,J201*IFERROR(K201,1)*IFERROR(VLOOKUP(L201,Assumptions!$A$26:$C$29,2,FALSE),1))</f>
        <v>0</v>
      </c>
      <c r="N201" s="14"/>
      <c r="O201" s="17">
        <f t="shared" si="10"/>
        <v>0</v>
      </c>
      <c r="P201" s="18"/>
      <c r="Q201" s="18"/>
      <c r="R201" s="16" t="str">
        <f t="shared" ca="1" si="11"/>
        <v>Expired</v>
      </c>
      <c r="S201" s="21"/>
      <c r="T201" s="16"/>
    </row>
    <row r="202" spans="1:20" x14ac:dyDescent="0.3">
      <c r="C202" s="22"/>
      <c r="D202" s="22"/>
      <c r="H202" s="7"/>
      <c r="I202">
        <f>IF(G202="",1,IFERROR(VLOOKUP(G202,Assumptions!$F$4:$G$6,2,FALSE),1))</f>
        <v>1</v>
      </c>
      <c r="J202" s="7">
        <f t="shared" si="9"/>
        <v>0</v>
      </c>
      <c r="M202" s="7">
        <f>IF(J202="",,J202*IFERROR(K202,1)*IFERROR(VLOOKUP(L202,Assumptions!$A$26:$C$29,2,FALSE),1))</f>
        <v>0</v>
      </c>
      <c r="O202" s="7">
        <f t="shared" si="10"/>
        <v>0</v>
      </c>
      <c r="P202" s="19"/>
      <c r="Q202" s="19"/>
      <c r="R202" t="str">
        <f t="shared" ca="1" si="11"/>
        <v>Expired</v>
      </c>
      <c r="S202" s="22"/>
    </row>
    <row r="203" spans="1:20" x14ac:dyDescent="0.3">
      <c r="C203" s="22"/>
      <c r="D203" s="22"/>
      <c r="H203" s="7"/>
      <c r="I203">
        <f>IF(G203="",1,IFERROR(VLOOKUP(G203,Assumptions!$F$4:$G$6,2,FALSE),1))</f>
        <v>1</v>
      </c>
      <c r="J203" s="7">
        <f t="shared" si="9"/>
        <v>0</v>
      </c>
      <c r="M203" s="7">
        <f>IF(J203="",,J203*IFERROR(K203,1)*IFERROR(VLOOKUP(L203,Assumptions!$A$26:$C$29,2,FALSE),1))</f>
        <v>0</v>
      </c>
      <c r="O203" s="7">
        <f t="shared" si="10"/>
        <v>0</v>
      </c>
      <c r="P203" s="19"/>
      <c r="Q203" s="19"/>
      <c r="R203" t="str">
        <f t="shared" ca="1" si="11"/>
        <v>Expired</v>
      </c>
      <c r="S203" s="22"/>
    </row>
    <row r="204" spans="1:20" x14ac:dyDescent="0.3">
      <c r="C204" s="22"/>
      <c r="D204" s="22"/>
      <c r="H204" s="7"/>
      <c r="I204">
        <f>IF(G204="",1,IFERROR(VLOOKUP(G204,Assumptions!$F$4:$G$6,2,FALSE),1))</f>
        <v>1</v>
      </c>
      <c r="J204" s="7">
        <f t="shared" si="9"/>
        <v>0</v>
      </c>
      <c r="M204" s="7">
        <f>IF(J204="",,J204*IFERROR(K204,1)*IFERROR(VLOOKUP(L204,Assumptions!$A$26:$C$29,2,FALSE),1))</f>
        <v>0</v>
      </c>
      <c r="O204" s="7">
        <f t="shared" si="10"/>
        <v>0</v>
      </c>
      <c r="P204" s="19"/>
      <c r="Q204" s="19"/>
      <c r="R204" t="str">
        <f t="shared" ca="1" si="11"/>
        <v>Expired</v>
      </c>
      <c r="S204" s="22"/>
    </row>
    <row r="205" spans="1:20" x14ac:dyDescent="0.3">
      <c r="C205" s="22"/>
      <c r="D205" s="22"/>
      <c r="H205" s="7"/>
      <c r="I205">
        <f>IF(G205="",1,IFERROR(VLOOKUP(G205,Assumptions!$F$4:$G$6,2,FALSE),1))</f>
        <v>1</v>
      </c>
      <c r="J205" s="7">
        <f t="shared" si="9"/>
        <v>0</v>
      </c>
      <c r="M205" s="7">
        <f>IF(J205="",,J205*IFERROR(K205,1)*IFERROR(VLOOKUP(L205,Assumptions!$A$26:$C$29,2,FALSE),1))</f>
        <v>0</v>
      </c>
      <c r="O205" s="7">
        <f t="shared" si="10"/>
        <v>0</v>
      </c>
      <c r="P205" s="19"/>
      <c r="Q205" s="19"/>
      <c r="R205" t="str">
        <f t="shared" ca="1" si="11"/>
        <v>Expired</v>
      </c>
      <c r="S205" s="22"/>
    </row>
    <row r="206" spans="1:20" x14ac:dyDescent="0.3">
      <c r="C206" s="22"/>
      <c r="D206" s="22"/>
      <c r="H206" s="7"/>
      <c r="I206">
        <f>IF(G206="",1,IFERROR(VLOOKUP(G206,Assumptions!$F$4:$G$6,2,FALSE),1))</f>
        <v>1</v>
      </c>
      <c r="J206" s="7">
        <f t="shared" si="9"/>
        <v>0</v>
      </c>
      <c r="M206" s="7">
        <f>IF(J206="",,J206*IFERROR(K206,1)*IFERROR(VLOOKUP(L206,Assumptions!$A$26:$C$29,2,FALSE),1))</f>
        <v>0</v>
      </c>
      <c r="O206" s="7">
        <f t="shared" si="10"/>
        <v>0</v>
      </c>
      <c r="P206" s="19"/>
      <c r="Q206" s="19"/>
      <c r="R206" t="str">
        <f t="shared" ca="1" si="11"/>
        <v>Expired</v>
      </c>
      <c r="S206" s="22"/>
    </row>
    <row r="207" spans="1:20" x14ac:dyDescent="0.3">
      <c r="C207" s="22"/>
      <c r="D207" s="22"/>
      <c r="H207" s="7"/>
      <c r="I207">
        <f>IF(G207="",1,IFERROR(VLOOKUP(G207,Assumptions!$F$4:$G$6,2,FALSE),1))</f>
        <v>1</v>
      </c>
      <c r="J207" s="7">
        <f t="shared" si="9"/>
        <v>0</v>
      </c>
      <c r="M207" s="7">
        <f>IF(J207="",,J207*IFERROR(K207,1)*IFERROR(VLOOKUP(L207,Assumptions!$A$26:$C$29,2,FALSE),1))</f>
        <v>0</v>
      </c>
      <c r="O207" s="7">
        <f t="shared" si="10"/>
        <v>0</v>
      </c>
      <c r="P207" s="19"/>
      <c r="Q207" s="19"/>
      <c r="R207" t="str">
        <f t="shared" ca="1" si="11"/>
        <v>Expired</v>
      </c>
      <c r="S207" s="22"/>
    </row>
    <row r="208" spans="1:20" x14ac:dyDescent="0.3">
      <c r="C208" s="22"/>
      <c r="D208" s="22"/>
      <c r="H208" s="7"/>
      <c r="I208">
        <f>IF(G208="",1,IFERROR(VLOOKUP(G208,Assumptions!$F$4:$G$6,2,FALSE),1))</f>
        <v>1</v>
      </c>
      <c r="J208" s="7">
        <f t="shared" si="9"/>
        <v>0</v>
      </c>
      <c r="M208" s="7">
        <f>IF(J208="",,J208*IFERROR(K208,1)*IFERROR(VLOOKUP(L208,Assumptions!$A$26:$C$29,2,FALSE),1))</f>
        <v>0</v>
      </c>
      <c r="O208" s="7">
        <f t="shared" si="10"/>
        <v>0</v>
      </c>
      <c r="P208" s="19"/>
      <c r="Q208" s="19"/>
      <c r="R208" t="str">
        <f t="shared" ca="1" si="11"/>
        <v>Expired</v>
      </c>
      <c r="S208" s="22"/>
    </row>
    <row r="209" spans="3:19" x14ac:dyDescent="0.3">
      <c r="C209" s="22"/>
      <c r="D209" s="22"/>
      <c r="H209" s="7"/>
      <c r="I209">
        <f>IF(G209="",1,IFERROR(VLOOKUP(G209,Assumptions!$F$4:$G$6,2,FALSE),1))</f>
        <v>1</v>
      </c>
      <c r="J209" s="7">
        <f t="shared" si="9"/>
        <v>0</v>
      </c>
      <c r="M209" s="7">
        <f>IF(J209="",,J209*IFERROR(K209,1)*IFERROR(VLOOKUP(L209,Assumptions!$A$26:$C$29,2,FALSE),1))</f>
        <v>0</v>
      </c>
      <c r="O209" s="7">
        <f t="shared" si="10"/>
        <v>0</v>
      </c>
      <c r="P209" s="19"/>
      <c r="Q209" s="19"/>
      <c r="R209" t="str">
        <f t="shared" ca="1" si="11"/>
        <v>Expired</v>
      </c>
      <c r="S209" s="22"/>
    </row>
    <row r="210" spans="3:19" x14ac:dyDescent="0.3">
      <c r="C210" s="22"/>
      <c r="D210" s="22"/>
      <c r="H210" s="7"/>
      <c r="I210">
        <f>IF(G210="",1,IFERROR(VLOOKUP(G210,Assumptions!$F$4:$G$6,2,FALSE),1))</f>
        <v>1</v>
      </c>
      <c r="J210" s="7">
        <f t="shared" si="9"/>
        <v>0</v>
      </c>
      <c r="M210" s="7">
        <f>IF(J210="",,J210*IFERROR(K210,1)*IFERROR(VLOOKUP(L210,Assumptions!$A$26:$C$29,2,FALSE),1))</f>
        <v>0</v>
      </c>
      <c r="O210" s="7">
        <f t="shared" si="10"/>
        <v>0</v>
      </c>
      <c r="P210" s="19"/>
      <c r="Q210" s="19"/>
      <c r="R210" t="str">
        <f t="shared" ca="1" si="11"/>
        <v>Expired</v>
      </c>
      <c r="S210" s="22"/>
    </row>
    <row r="211" spans="3:19" x14ac:dyDescent="0.3">
      <c r="C211" s="22"/>
      <c r="D211" s="22"/>
      <c r="H211" s="7"/>
      <c r="I211">
        <f>IF(G211="",1,IFERROR(VLOOKUP(G211,Assumptions!$F$4:$G$6,2,FALSE),1))</f>
        <v>1</v>
      </c>
      <c r="J211" s="7">
        <f t="shared" si="9"/>
        <v>0</v>
      </c>
      <c r="M211" s="7">
        <f>IF(J211="",,J211*IFERROR(K211,1)*IFERROR(VLOOKUP(L211,Assumptions!$A$26:$C$29,2,FALSE),1))</f>
        <v>0</v>
      </c>
      <c r="O211" s="7">
        <f t="shared" si="10"/>
        <v>0</v>
      </c>
      <c r="P211" s="19"/>
      <c r="Q211" s="19"/>
      <c r="R211" t="str">
        <f t="shared" ca="1" si="11"/>
        <v>Expired</v>
      </c>
      <c r="S211" s="22"/>
    </row>
    <row r="212" spans="3:19" x14ac:dyDescent="0.3">
      <c r="C212" s="22"/>
      <c r="D212" s="22"/>
      <c r="H212" s="7"/>
      <c r="I212">
        <f>IF(G212="",1,IFERROR(VLOOKUP(G212,Assumptions!$F$4:$G$6,2,FALSE),1))</f>
        <v>1</v>
      </c>
      <c r="J212" s="7">
        <f t="shared" si="9"/>
        <v>0</v>
      </c>
      <c r="M212" s="7">
        <f>IF(J212="",,J212*IFERROR(K212,1)*IFERROR(VLOOKUP(L212,Assumptions!$A$26:$C$29,2,FALSE),1))</f>
        <v>0</v>
      </c>
      <c r="O212" s="7">
        <f t="shared" si="10"/>
        <v>0</v>
      </c>
      <c r="P212" s="19"/>
      <c r="Q212" s="19"/>
      <c r="R212" t="str">
        <f t="shared" ca="1" si="11"/>
        <v>Expired</v>
      </c>
      <c r="S212" s="22"/>
    </row>
    <row r="213" spans="3:19" x14ac:dyDescent="0.3">
      <c r="C213" s="22"/>
      <c r="D213" s="22"/>
      <c r="H213" s="7"/>
      <c r="I213">
        <f>IF(G213="",1,IFERROR(VLOOKUP(G213,Assumptions!$F$4:$G$6,2,FALSE),1))</f>
        <v>1</v>
      </c>
      <c r="J213" s="7">
        <f t="shared" si="9"/>
        <v>0</v>
      </c>
      <c r="M213" s="7">
        <f>IF(J213="",,J213*IFERROR(K213,1)*IFERROR(VLOOKUP(L213,Assumptions!$A$26:$C$29,2,FALSE),1))</f>
        <v>0</v>
      </c>
      <c r="O213" s="7">
        <f t="shared" si="10"/>
        <v>0</v>
      </c>
      <c r="P213" s="19"/>
      <c r="Q213" s="19"/>
      <c r="R213" t="str">
        <f t="shared" ca="1" si="11"/>
        <v>Expired</v>
      </c>
      <c r="S213" s="22"/>
    </row>
    <row r="214" spans="3:19" x14ac:dyDescent="0.3">
      <c r="C214" s="22"/>
      <c r="D214" s="22"/>
      <c r="H214" s="7"/>
      <c r="I214">
        <f>IF(G214="",1,IFERROR(VLOOKUP(G214,Assumptions!$F$4:$G$6,2,FALSE),1))</f>
        <v>1</v>
      </c>
      <c r="J214" s="7">
        <f t="shared" si="9"/>
        <v>0</v>
      </c>
      <c r="M214" s="7">
        <f>IF(J214="",,J214*IFERROR(K214,1)*IFERROR(VLOOKUP(L214,Assumptions!$A$26:$C$29,2,FALSE),1))</f>
        <v>0</v>
      </c>
      <c r="O214" s="7">
        <f t="shared" si="10"/>
        <v>0</v>
      </c>
      <c r="P214" s="19"/>
      <c r="Q214" s="19"/>
      <c r="R214" t="str">
        <f t="shared" ca="1" si="11"/>
        <v>Expired</v>
      </c>
      <c r="S214" s="22"/>
    </row>
    <row r="215" spans="3:19" x14ac:dyDescent="0.3">
      <c r="C215" s="22"/>
      <c r="D215" s="22"/>
      <c r="H215" s="7"/>
      <c r="I215">
        <f>IF(G215="",1,IFERROR(VLOOKUP(G215,Assumptions!$F$4:$G$6,2,FALSE),1))</f>
        <v>1</v>
      </c>
      <c r="J215" s="7">
        <f t="shared" si="9"/>
        <v>0</v>
      </c>
      <c r="M215" s="7">
        <f>IF(J215="",,J215*IFERROR(K215,1)*IFERROR(VLOOKUP(L215,Assumptions!$A$26:$C$29,2,FALSE),1))</f>
        <v>0</v>
      </c>
      <c r="O215" s="7">
        <f t="shared" si="10"/>
        <v>0</v>
      </c>
      <c r="P215" s="19"/>
      <c r="Q215" s="19"/>
      <c r="R215" t="str">
        <f t="shared" ca="1" si="11"/>
        <v>Expired</v>
      </c>
      <c r="S215" s="22"/>
    </row>
    <row r="216" spans="3:19" x14ac:dyDescent="0.3">
      <c r="C216" s="22"/>
      <c r="D216" s="22"/>
      <c r="H216" s="7"/>
      <c r="I216">
        <f>IF(G216="",1,IFERROR(VLOOKUP(G216,Assumptions!$F$4:$G$6,2,FALSE),1))</f>
        <v>1</v>
      </c>
      <c r="J216" s="7">
        <f t="shared" si="9"/>
        <v>0</v>
      </c>
      <c r="M216" s="7">
        <f>IF(J216="",,J216*IFERROR(K216,1)*IFERROR(VLOOKUP(L216,Assumptions!$A$26:$C$29,2,FALSE),1))</f>
        <v>0</v>
      </c>
      <c r="O216" s="7">
        <f t="shared" si="10"/>
        <v>0</v>
      </c>
      <c r="P216" s="19"/>
      <c r="Q216" s="19"/>
      <c r="R216" t="str">
        <f t="shared" ca="1" si="11"/>
        <v>Expired</v>
      </c>
      <c r="S216" s="22"/>
    </row>
    <row r="217" spans="3:19" x14ac:dyDescent="0.3">
      <c r="C217" s="22"/>
      <c r="D217" s="22"/>
      <c r="H217" s="7"/>
      <c r="I217">
        <f>IF(G217="",1,IFERROR(VLOOKUP(G217,Assumptions!$F$4:$G$6,2,FALSE),1))</f>
        <v>1</v>
      </c>
      <c r="J217" s="7">
        <f t="shared" si="9"/>
        <v>0</v>
      </c>
      <c r="M217" s="7">
        <f>IF(J217="",,J217*IFERROR(K217,1)*IFERROR(VLOOKUP(L217,Assumptions!$A$26:$C$29,2,FALSE),1))</f>
        <v>0</v>
      </c>
      <c r="O217" s="7">
        <f t="shared" si="10"/>
        <v>0</v>
      </c>
      <c r="P217" s="19"/>
      <c r="Q217" s="19"/>
      <c r="R217" t="str">
        <f t="shared" ca="1" si="11"/>
        <v>Expired</v>
      </c>
      <c r="S217" s="22"/>
    </row>
    <row r="218" spans="3:19" x14ac:dyDescent="0.3">
      <c r="C218" s="22"/>
      <c r="D218" s="22"/>
      <c r="H218" s="7"/>
      <c r="I218">
        <f>IF(G218="",1,IFERROR(VLOOKUP(G218,Assumptions!$F$4:$G$6,2,FALSE),1))</f>
        <v>1</v>
      </c>
      <c r="J218" s="7">
        <f t="shared" si="9"/>
        <v>0</v>
      </c>
      <c r="M218" s="7">
        <f>IF(J218="",,J218*IFERROR(K218,1)*IFERROR(VLOOKUP(L218,Assumptions!$A$26:$C$29,2,FALSE),1))</f>
        <v>0</v>
      </c>
      <c r="O218" s="7">
        <f t="shared" si="10"/>
        <v>0</v>
      </c>
      <c r="P218" s="19"/>
      <c r="Q218" s="19"/>
      <c r="R218" t="str">
        <f t="shared" ca="1" si="11"/>
        <v>Expired</v>
      </c>
      <c r="S218" s="22"/>
    </row>
    <row r="219" spans="3:19" x14ac:dyDescent="0.3">
      <c r="C219" s="22"/>
      <c r="D219" s="22"/>
      <c r="H219" s="7"/>
      <c r="I219">
        <f>IF(G219="",1,IFERROR(VLOOKUP(G219,Assumptions!$F$4:$G$6,2,FALSE),1))</f>
        <v>1</v>
      </c>
      <c r="J219" s="7">
        <f t="shared" si="9"/>
        <v>0</v>
      </c>
      <c r="M219" s="7">
        <f>IF(J219="",,J219*IFERROR(K219,1)*IFERROR(VLOOKUP(L219,Assumptions!$A$26:$C$29,2,FALSE),1))</f>
        <v>0</v>
      </c>
      <c r="O219" s="7">
        <f t="shared" si="10"/>
        <v>0</v>
      </c>
      <c r="P219" s="19"/>
      <c r="Q219" s="19"/>
      <c r="R219" t="str">
        <f t="shared" ca="1" si="11"/>
        <v>Expired</v>
      </c>
      <c r="S219" s="22"/>
    </row>
    <row r="220" spans="3:19" x14ac:dyDescent="0.3">
      <c r="C220" s="22"/>
      <c r="D220" s="22"/>
      <c r="H220" s="7"/>
      <c r="I220">
        <f>IF(G220="",1,IFERROR(VLOOKUP(G220,Assumptions!$F$4:$G$6,2,FALSE),1))</f>
        <v>1</v>
      </c>
      <c r="J220" s="7">
        <f t="shared" si="9"/>
        <v>0</v>
      </c>
      <c r="M220" s="7">
        <f>IF(J220="",,J220*IFERROR(K220,1)*IFERROR(VLOOKUP(L220,Assumptions!$A$26:$C$29,2,FALSE),1))</f>
        <v>0</v>
      </c>
      <c r="O220" s="7">
        <f t="shared" si="10"/>
        <v>0</v>
      </c>
      <c r="P220" s="19"/>
      <c r="Q220" s="19"/>
      <c r="R220" t="str">
        <f t="shared" ca="1" si="11"/>
        <v>Expired</v>
      </c>
      <c r="S220" s="22"/>
    </row>
    <row r="221" spans="3:19" x14ac:dyDescent="0.3">
      <c r="C221" s="22"/>
      <c r="D221" s="22"/>
      <c r="H221" s="7"/>
      <c r="I221">
        <f>IF(G221="",1,IFERROR(VLOOKUP(G221,Assumptions!$F$4:$G$6,2,FALSE),1))</f>
        <v>1</v>
      </c>
      <c r="J221" s="7">
        <f t="shared" si="9"/>
        <v>0</v>
      </c>
      <c r="M221" s="7">
        <f>IF(J221="",,J221*IFERROR(K221,1)*IFERROR(VLOOKUP(L221,Assumptions!$A$26:$C$29,2,FALSE),1))</f>
        <v>0</v>
      </c>
      <c r="O221" s="7">
        <f t="shared" si="10"/>
        <v>0</v>
      </c>
      <c r="P221" s="19"/>
      <c r="Q221" s="19"/>
      <c r="R221" t="str">
        <f t="shared" ca="1" si="11"/>
        <v>Expired</v>
      </c>
      <c r="S221" s="22"/>
    </row>
    <row r="222" spans="3:19" x14ac:dyDescent="0.3">
      <c r="C222" s="22"/>
      <c r="D222" s="22"/>
      <c r="H222" s="7"/>
      <c r="I222">
        <f>IF(G222="",1,IFERROR(VLOOKUP(G222,Assumptions!$F$4:$G$6,2,FALSE),1))</f>
        <v>1</v>
      </c>
      <c r="J222" s="7">
        <f t="shared" si="9"/>
        <v>0</v>
      </c>
      <c r="M222" s="7">
        <f>IF(J222="",,J222*IFERROR(K222,1)*IFERROR(VLOOKUP(L222,Assumptions!$A$26:$C$29,2,FALSE),1))</f>
        <v>0</v>
      </c>
      <c r="O222" s="7">
        <f t="shared" si="10"/>
        <v>0</v>
      </c>
      <c r="P222" s="19"/>
      <c r="Q222" s="19"/>
      <c r="R222" t="str">
        <f t="shared" ca="1" si="11"/>
        <v>Expired</v>
      </c>
      <c r="S222" s="22"/>
    </row>
    <row r="223" spans="3:19" x14ac:dyDescent="0.3">
      <c r="C223" s="22"/>
      <c r="D223" s="22"/>
      <c r="H223" s="7"/>
      <c r="I223">
        <f>IF(G223="",1,IFERROR(VLOOKUP(G223,Assumptions!$F$4:$G$6,2,FALSE),1))</f>
        <v>1</v>
      </c>
      <c r="J223" s="7">
        <f t="shared" si="9"/>
        <v>0</v>
      </c>
      <c r="M223" s="7">
        <f>IF(J223="",,J223*IFERROR(K223,1)*IFERROR(VLOOKUP(L223,Assumptions!$A$26:$C$29,2,FALSE),1))</f>
        <v>0</v>
      </c>
      <c r="O223" s="7">
        <f t="shared" si="10"/>
        <v>0</v>
      </c>
      <c r="P223" s="19"/>
      <c r="Q223" s="19"/>
      <c r="R223" t="str">
        <f t="shared" ca="1" si="11"/>
        <v>Expired</v>
      </c>
      <c r="S223" s="22"/>
    </row>
    <row r="224" spans="3:19" x14ac:dyDescent="0.3">
      <c r="C224" s="22"/>
      <c r="D224" s="22"/>
      <c r="H224" s="7"/>
      <c r="I224">
        <f>IF(G224="",1,IFERROR(VLOOKUP(G224,Assumptions!$F$4:$G$6,2,FALSE),1))</f>
        <v>1</v>
      </c>
      <c r="J224" s="7">
        <f t="shared" si="9"/>
        <v>0</v>
      </c>
      <c r="M224" s="7">
        <f>IF(J224="",,J224*IFERROR(K224,1)*IFERROR(VLOOKUP(L224,Assumptions!$A$26:$C$29,2,FALSE),1))</f>
        <v>0</v>
      </c>
      <c r="O224" s="7">
        <f t="shared" si="10"/>
        <v>0</v>
      </c>
      <c r="P224" s="19"/>
      <c r="Q224" s="19"/>
      <c r="R224" t="str">
        <f t="shared" ca="1" si="11"/>
        <v>Expired</v>
      </c>
      <c r="S224" s="22"/>
    </row>
    <row r="225" spans="3:19" x14ac:dyDescent="0.3">
      <c r="C225" s="22"/>
      <c r="D225" s="22"/>
      <c r="H225" s="7"/>
      <c r="I225">
        <f>IF(G225="",1,IFERROR(VLOOKUP(G225,Assumptions!$F$4:$G$6,2,FALSE),1))</f>
        <v>1</v>
      </c>
      <c r="J225" s="7">
        <f t="shared" si="9"/>
        <v>0</v>
      </c>
      <c r="M225" s="7">
        <f>IF(J225="",,J225*IFERROR(K225,1)*IFERROR(VLOOKUP(L225,Assumptions!$A$26:$C$29,2,FALSE),1))</f>
        <v>0</v>
      </c>
      <c r="O225" s="7">
        <f t="shared" si="10"/>
        <v>0</v>
      </c>
      <c r="P225" s="19"/>
      <c r="Q225" s="19"/>
      <c r="R225" t="str">
        <f t="shared" ca="1" si="11"/>
        <v>Expired</v>
      </c>
      <c r="S225" s="22"/>
    </row>
    <row r="226" spans="3:19" x14ac:dyDescent="0.3">
      <c r="C226" s="22"/>
      <c r="D226" s="22"/>
      <c r="H226" s="7"/>
      <c r="I226">
        <f>IF(G226="",1,IFERROR(VLOOKUP(G226,Assumptions!$F$4:$G$6,2,FALSE),1))</f>
        <v>1</v>
      </c>
      <c r="J226" s="7">
        <f t="shared" si="9"/>
        <v>0</v>
      </c>
      <c r="M226" s="7">
        <f>IF(J226="",,J226*IFERROR(K226,1)*IFERROR(VLOOKUP(L226,Assumptions!$A$26:$C$29,2,FALSE),1))</f>
        <v>0</v>
      </c>
      <c r="O226" s="7">
        <f t="shared" si="10"/>
        <v>0</v>
      </c>
      <c r="P226" s="19"/>
      <c r="Q226" s="19"/>
      <c r="R226" t="str">
        <f t="shared" ca="1" si="11"/>
        <v>Expired</v>
      </c>
      <c r="S226" s="22"/>
    </row>
    <row r="227" spans="3:19" x14ac:dyDescent="0.3">
      <c r="C227" s="22"/>
      <c r="D227" s="22"/>
      <c r="H227" s="7"/>
      <c r="I227">
        <f>IF(G227="",1,IFERROR(VLOOKUP(G227,Assumptions!$F$4:$G$6,2,FALSE),1))</f>
        <v>1</v>
      </c>
      <c r="J227" s="7">
        <f t="shared" si="9"/>
        <v>0</v>
      </c>
      <c r="M227" s="7">
        <f>IF(J227="",,J227*IFERROR(K227,1)*IFERROR(VLOOKUP(L227,Assumptions!$A$26:$C$29,2,FALSE),1))</f>
        <v>0</v>
      </c>
      <c r="O227" s="7">
        <f t="shared" si="10"/>
        <v>0</v>
      </c>
      <c r="P227" s="19"/>
      <c r="Q227" s="19"/>
      <c r="R227" t="str">
        <f t="shared" ca="1" si="11"/>
        <v>Expired</v>
      </c>
      <c r="S227" s="22"/>
    </row>
    <row r="228" spans="3:19" x14ac:dyDescent="0.3">
      <c r="C228" s="22"/>
      <c r="D228" s="22"/>
      <c r="H228" s="7"/>
      <c r="I228">
        <f>IF(G228="",1,IFERROR(VLOOKUP(G228,Assumptions!$F$4:$G$6,2,FALSE),1))</f>
        <v>1</v>
      </c>
      <c r="J228" s="7">
        <f t="shared" si="9"/>
        <v>0</v>
      </c>
      <c r="M228" s="7">
        <f>IF(J228="",,J228*IFERROR(K228,1)*IFERROR(VLOOKUP(L228,Assumptions!$A$26:$C$29,2,FALSE),1))</f>
        <v>0</v>
      </c>
      <c r="O228" s="7">
        <f t="shared" si="10"/>
        <v>0</v>
      </c>
      <c r="P228" s="19"/>
      <c r="Q228" s="19"/>
      <c r="R228" t="str">
        <f t="shared" ca="1" si="11"/>
        <v>Expired</v>
      </c>
      <c r="S228" s="22"/>
    </row>
    <row r="229" spans="3:19" x14ac:dyDescent="0.3">
      <c r="C229" s="22"/>
      <c r="D229" s="22"/>
      <c r="H229" s="7"/>
      <c r="I229">
        <f>IF(G229="",1,IFERROR(VLOOKUP(G229,Assumptions!$F$4:$G$6,2,FALSE),1))</f>
        <v>1</v>
      </c>
      <c r="J229" s="7">
        <f t="shared" si="9"/>
        <v>0</v>
      </c>
      <c r="M229" s="7">
        <f>IF(J229="",,J229*IFERROR(K229,1)*IFERROR(VLOOKUP(L229,Assumptions!$A$26:$C$29,2,FALSE),1))</f>
        <v>0</v>
      </c>
      <c r="O229" s="7">
        <f t="shared" si="10"/>
        <v>0</v>
      </c>
      <c r="P229" s="19"/>
      <c r="Q229" s="19"/>
      <c r="R229" t="str">
        <f t="shared" ca="1" si="11"/>
        <v>Expired</v>
      </c>
      <c r="S229" s="22"/>
    </row>
    <row r="230" spans="3:19" x14ac:dyDescent="0.3">
      <c r="C230" s="22"/>
      <c r="D230" s="22"/>
      <c r="H230" s="7"/>
      <c r="I230">
        <f>IF(G230="",1,IFERROR(VLOOKUP(G230,Assumptions!$F$4:$G$6,2,FALSE),1))</f>
        <v>1</v>
      </c>
      <c r="J230" s="7">
        <f t="shared" si="9"/>
        <v>0</v>
      </c>
      <c r="M230" s="7">
        <f>IF(J230="",,J230*IFERROR(K230,1)*IFERROR(VLOOKUP(L230,Assumptions!$A$26:$C$29,2,FALSE),1))</f>
        <v>0</v>
      </c>
      <c r="O230" s="7">
        <f t="shared" si="10"/>
        <v>0</v>
      </c>
      <c r="P230" s="19"/>
      <c r="Q230" s="19"/>
      <c r="R230" t="str">
        <f t="shared" ca="1" si="11"/>
        <v>Expired</v>
      </c>
      <c r="S230" s="22"/>
    </row>
    <row r="231" spans="3:19" x14ac:dyDescent="0.3">
      <c r="C231" s="22"/>
      <c r="D231" s="22"/>
      <c r="H231" s="7"/>
      <c r="I231">
        <f>IF(G231="",1,IFERROR(VLOOKUP(G231,Assumptions!$F$4:$G$6,2,FALSE),1))</f>
        <v>1</v>
      </c>
      <c r="J231" s="7">
        <f t="shared" si="9"/>
        <v>0</v>
      </c>
      <c r="M231" s="7">
        <f>IF(J231="",,J231*IFERROR(K231,1)*IFERROR(VLOOKUP(L231,Assumptions!$A$26:$C$29,2,FALSE),1))</f>
        <v>0</v>
      </c>
      <c r="O231" s="7">
        <f t="shared" si="10"/>
        <v>0</v>
      </c>
      <c r="P231" s="19"/>
      <c r="Q231" s="19"/>
      <c r="R231" t="str">
        <f t="shared" ca="1" si="11"/>
        <v>Expired</v>
      </c>
      <c r="S231" s="22"/>
    </row>
    <row r="232" spans="3:19" x14ac:dyDescent="0.3">
      <c r="C232" s="22"/>
      <c r="D232" s="22"/>
      <c r="H232" s="7"/>
      <c r="I232">
        <f>IF(G232="",1,IFERROR(VLOOKUP(G232,Assumptions!$F$4:$G$6,2,FALSE),1))</f>
        <v>1</v>
      </c>
      <c r="J232" s="7">
        <f t="shared" si="9"/>
        <v>0</v>
      </c>
      <c r="M232" s="7">
        <f>IF(J232="",,J232*IFERROR(K232,1)*IFERROR(VLOOKUP(L232,Assumptions!$A$26:$C$29,2,FALSE),1))</f>
        <v>0</v>
      </c>
      <c r="O232" s="7">
        <f t="shared" si="10"/>
        <v>0</v>
      </c>
      <c r="P232" s="19"/>
      <c r="Q232" s="19"/>
      <c r="R232" t="str">
        <f t="shared" ca="1" si="11"/>
        <v>Expired</v>
      </c>
      <c r="S232" s="22"/>
    </row>
    <row r="233" spans="3:19" x14ac:dyDescent="0.3">
      <c r="C233" s="22"/>
      <c r="D233" s="22"/>
      <c r="H233" s="7"/>
      <c r="I233">
        <f>IF(G233="",1,IFERROR(VLOOKUP(G233,Assumptions!$F$4:$G$6,2,FALSE),1))</f>
        <v>1</v>
      </c>
      <c r="J233" s="7">
        <f t="shared" si="9"/>
        <v>0</v>
      </c>
      <c r="M233" s="7">
        <f>IF(J233="",,J233*IFERROR(K233,1)*IFERROR(VLOOKUP(L233,Assumptions!$A$26:$C$29,2,FALSE),1))</f>
        <v>0</v>
      </c>
      <c r="O233" s="7">
        <f t="shared" si="10"/>
        <v>0</v>
      </c>
      <c r="P233" s="19"/>
      <c r="Q233" s="19"/>
      <c r="R233" t="str">
        <f t="shared" ca="1" si="11"/>
        <v>Expired</v>
      </c>
      <c r="S233" s="22"/>
    </row>
    <row r="234" spans="3:19" x14ac:dyDescent="0.3">
      <c r="C234" s="22"/>
      <c r="D234" s="22"/>
      <c r="H234" s="7"/>
      <c r="I234">
        <f>IF(G234="",1,IFERROR(VLOOKUP(G234,Assumptions!$F$4:$G$6,2,FALSE),1))</f>
        <v>1</v>
      </c>
      <c r="J234" s="7">
        <f t="shared" si="9"/>
        <v>0</v>
      </c>
      <c r="M234" s="7">
        <f>IF(J234="",,J234*IFERROR(K234,1)*IFERROR(VLOOKUP(L234,Assumptions!$A$26:$C$29,2,FALSE),1))</f>
        <v>0</v>
      </c>
      <c r="O234" s="7">
        <f t="shared" si="10"/>
        <v>0</v>
      </c>
      <c r="P234" s="19"/>
      <c r="Q234" s="19"/>
      <c r="R234" t="str">
        <f t="shared" ca="1" si="11"/>
        <v>Expired</v>
      </c>
      <c r="S234" s="22"/>
    </row>
    <row r="235" spans="3:19" x14ac:dyDescent="0.3">
      <c r="C235" s="22"/>
      <c r="D235" s="22"/>
      <c r="H235" s="7"/>
      <c r="I235">
        <f>IF(G235="",1,IFERROR(VLOOKUP(G235,Assumptions!$F$4:$G$6,2,FALSE),1))</f>
        <v>1</v>
      </c>
      <c r="J235" s="7">
        <f t="shared" si="9"/>
        <v>0</v>
      </c>
      <c r="M235" s="7">
        <f>IF(J235="",,J235*IFERROR(K235,1)*IFERROR(VLOOKUP(L235,Assumptions!$A$26:$C$29,2,FALSE),1))</f>
        <v>0</v>
      </c>
      <c r="O235" s="7">
        <f t="shared" si="10"/>
        <v>0</v>
      </c>
      <c r="P235" s="19"/>
      <c r="Q235" s="19"/>
      <c r="R235" t="str">
        <f t="shared" ca="1" si="11"/>
        <v>Expired</v>
      </c>
      <c r="S235" s="22"/>
    </row>
    <row r="236" spans="3:19" x14ac:dyDescent="0.3">
      <c r="C236" s="22"/>
      <c r="D236" s="22"/>
      <c r="H236" s="7"/>
      <c r="I236">
        <f>IF(G236="",1,IFERROR(VLOOKUP(G236,Assumptions!$F$4:$G$6,2,FALSE),1))</f>
        <v>1</v>
      </c>
      <c r="J236" s="7">
        <f t="shared" si="9"/>
        <v>0</v>
      </c>
      <c r="M236" s="7">
        <f>IF(J236="",,J236*IFERROR(K236,1)*IFERROR(VLOOKUP(L236,Assumptions!$A$26:$C$29,2,FALSE),1))</f>
        <v>0</v>
      </c>
      <c r="O236" s="7">
        <f t="shared" si="10"/>
        <v>0</v>
      </c>
      <c r="P236" s="19"/>
      <c r="Q236" s="19"/>
      <c r="R236" t="str">
        <f t="shared" ca="1" si="11"/>
        <v>Expired</v>
      </c>
      <c r="S236" s="22"/>
    </row>
    <row r="237" spans="3:19" x14ac:dyDescent="0.3">
      <c r="C237" s="22"/>
      <c r="D237" s="22"/>
      <c r="H237" s="7"/>
      <c r="I237">
        <f>IF(G237="",1,IFERROR(VLOOKUP(G237,Assumptions!$F$4:$G$6,2,FALSE),1))</f>
        <v>1</v>
      </c>
      <c r="J237" s="7">
        <f t="shared" si="9"/>
        <v>0</v>
      </c>
      <c r="M237" s="7">
        <f>IF(J237="",,J237*IFERROR(K237,1)*IFERROR(VLOOKUP(L237,Assumptions!$A$26:$C$29,2,FALSE),1))</f>
        <v>0</v>
      </c>
      <c r="O237" s="7">
        <f t="shared" si="10"/>
        <v>0</v>
      </c>
      <c r="P237" s="19"/>
      <c r="Q237" s="19"/>
      <c r="R237" t="str">
        <f t="shared" ca="1" si="11"/>
        <v>Expired</v>
      </c>
      <c r="S237" s="22"/>
    </row>
    <row r="238" spans="3:19" x14ac:dyDescent="0.3">
      <c r="C238" s="22"/>
      <c r="D238" s="22"/>
      <c r="H238" s="7"/>
      <c r="I238">
        <f>IF(G238="",1,IFERROR(VLOOKUP(G238,Assumptions!$F$4:$G$6,2,FALSE),1))</f>
        <v>1</v>
      </c>
      <c r="J238" s="7">
        <f t="shared" si="9"/>
        <v>0</v>
      </c>
      <c r="M238" s="7">
        <f>IF(J238="",,J238*IFERROR(K238,1)*IFERROR(VLOOKUP(L238,Assumptions!$A$26:$C$29,2,FALSE),1))</f>
        <v>0</v>
      </c>
      <c r="O238" s="7">
        <f t="shared" si="10"/>
        <v>0</v>
      </c>
      <c r="P238" s="19"/>
      <c r="Q238" s="19"/>
      <c r="R238" t="str">
        <f t="shared" ca="1" si="11"/>
        <v>Expired</v>
      </c>
      <c r="S238" s="22"/>
    </row>
    <row r="239" spans="3:19" x14ac:dyDescent="0.3">
      <c r="C239" s="22"/>
      <c r="D239" s="22"/>
      <c r="H239" s="7"/>
      <c r="I239">
        <f>IF(G239="",1,IFERROR(VLOOKUP(G239,Assumptions!$F$4:$G$6,2,FALSE),1))</f>
        <v>1</v>
      </c>
      <c r="J239" s="7">
        <f t="shared" si="9"/>
        <v>0</v>
      </c>
      <c r="M239" s="7">
        <f>IF(J239="",,J239*IFERROR(K239,1)*IFERROR(VLOOKUP(L239,Assumptions!$A$26:$C$29,2,FALSE),1))</f>
        <v>0</v>
      </c>
      <c r="O239" s="7">
        <f t="shared" si="10"/>
        <v>0</v>
      </c>
      <c r="P239" s="19"/>
      <c r="Q239" s="19"/>
      <c r="R239" t="str">
        <f t="shared" ca="1" si="11"/>
        <v>Expired</v>
      </c>
      <c r="S239" s="22"/>
    </row>
    <row r="240" spans="3:19" x14ac:dyDescent="0.3">
      <c r="C240" s="22"/>
      <c r="D240" s="22"/>
      <c r="H240" s="7"/>
      <c r="I240">
        <f>IF(G240="",1,IFERROR(VLOOKUP(G240,Assumptions!$F$4:$G$6,2,FALSE),1))</f>
        <v>1</v>
      </c>
      <c r="J240" s="7">
        <f t="shared" si="9"/>
        <v>0</v>
      </c>
      <c r="M240" s="7">
        <f>IF(J240="",,J240*IFERROR(K240,1)*IFERROR(VLOOKUP(L240,Assumptions!$A$26:$C$29,2,FALSE),1))</f>
        <v>0</v>
      </c>
      <c r="O240" s="7">
        <f t="shared" si="10"/>
        <v>0</v>
      </c>
      <c r="P240" s="19"/>
      <c r="Q240" s="19"/>
      <c r="R240" t="str">
        <f t="shared" ca="1" si="11"/>
        <v>Expired</v>
      </c>
      <c r="S240" s="22"/>
    </row>
    <row r="241" spans="3:19" x14ac:dyDescent="0.3">
      <c r="C241" s="22"/>
      <c r="D241" s="22"/>
      <c r="H241" s="7"/>
      <c r="I241">
        <f>IF(G241="",1,IFERROR(VLOOKUP(G241,Assumptions!$F$4:$G$6,2,FALSE),1))</f>
        <v>1</v>
      </c>
      <c r="J241" s="7">
        <f t="shared" si="9"/>
        <v>0</v>
      </c>
      <c r="M241" s="7">
        <f>IF(J241="",,J241*IFERROR(K241,1)*IFERROR(VLOOKUP(L241,Assumptions!$A$26:$C$29,2,FALSE),1))</f>
        <v>0</v>
      </c>
      <c r="O241" s="7">
        <f t="shared" si="10"/>
        <v>0</v>
      </c>
      <c r="P241" s="19"/>
      <c r="Q241" s="19"/>
      <c r="R241" t="str">
        <f t="shared" ca="1" si="11"/>
        <v>Expired</v>
      </c>
      <c r="S241" s="22"/>
    </row>
    <row r="242" spans="3:19" x14ac:dyDescent="0.3">
      <c r="C242" s="22"/>
      <c r="D242" s="22"/>
      <c r="H242" s="7"/>
      <c r="I242">
        <f>IF(G242="",1,IFERROR(VLOOKUP(G242,Assumptions!$F$4:$G$6,2,FALSE),1))</f>
        <v>1</v>
      </c>
      <c r="J242" s="7">
        <f t="shared" si="9"/>
        <v>0</v>
      </c>
      <c r="M242" s="7">
        <f>IF(J242="",,J242*IFERROR(K242,1)*IFERROR(VLOOKUP(L242,Assumptions!$A$26:$C$29,2,FALSE),1))</f>
        <v>0</v>
      </c>
      <c r="O242" s="7">
        <f t="shared" si="10"/>
        <v>0</v>
      </c>
      <c r="P242" s="19"/>
      <c r="Q242" s="19"/>
      <c r="R242" t="str">
        <f t="shared" ca="1" si="11"/>
        <v>Expired</v>
      </c>
      <c r="S242" s="22"/>
    </row>
    <row r="243" spans="3:19" x14ac:dyDescent="0.3">
      <c r="C243" s="22"/>
      <c r="D243" s="22"/>
      <c r="H243" s="7"/>
      <c r="I243">
        <f>IF(G243="",1,IFERROR(VLOOKUP(G243,Assumptions!$F$4:$G$6,2,FALSE),1))</f>
        <v>1</v>
      </c>
      <c r="J243" s="7">
        <f t="shared" si="9"/>
        <v>0</v>
      </c>
      <c r="M243" s="7">
        <f>IF(J243="",,J243*IFERROR(K243,1)*IFERROR(VLOOKUP(L243,Assumptions!$A$26:$C$29,2,FALSE),1))</f>
        <v>0</v>
      </c>
      <c r="O243" s="7">
        <f t="shared" si="10"/>
        <v>0</v>
      </c>
      <c r="P243" s="19"/>
      <c r="Q243" s="19"/>
      <c r="R243" t="str">
        <f t="shared" ca="1" si="11"/>
        <v>Expired</v>
      </c>
      <c r="S243" s="22"/>
    </row>
    <row r="244" spans="3:19" x14ac:dyDescent="0.3">
      <c r="C244" s="22"/>
      <c r="D244" s="22"/>
      <c r="H244" s="7"/>
      <c r="I244">
        <f>IF(G244="",1,IFERROR(VLOOKUP(G244,Assumptions!$F$4:$G$6,2,FALSE),1))</f>
        <v>1</v>
      </c>
      <c r="J244" s="7">
        <f t="shared" si="9"/>
        <v>0</v>
      </c>
      <c r="M244" s="7">
        <f>IF(J244="",,J244*IFERROR(K244,1)*IFERROR(VLOOKUP(L244,Assumptions!$A$26:$C$29,2,FALSE),1))</f>
        <v>0</v>
      </c>
      <c r="O244" s="7">
        <f t="shared" si="10"/>
        <v>0</v>
      </c>
      <c r="P244" s="19"/>
      <c r="Q244" s="19"/>
      <c r="R244" t="str">
        <f t="shared" ca="1" si="11"/>
        <v>Expired</v>
      </c>
      <c r="S244" s="22"/>
    </row>
    <row r="245" spans="3:19" x14ac:dyDescent="0.3">
      <c r="C245" s="22"/>
      <c r="D245" s="22"/>
      <c r="H245" s="7"/>
      <c r="I245">
        <f>IF(G245="",1,IFERROR(VLOOKUP(G245,Assumptions!$F$4:$G$6,2,FALSE),1))</f>
        <v>1</v>
      </c>
      <c r="J245" s="7">
        <f t="shared" si="9"/>
        <v>0</v>
      </c>
      <c r="M245" s="7">
        <f>IF(J245="",,J245*IFERROR(K245,1)*IFERROR(VLOOKUP(L245,Assumptions!$A$26:$C$29,2,FALSE),1))</f>
        <v>0</v>
      </c>
      <c r="O245" s="7">
        <f t="shared" si="10"/>
        <v>0</v>
      </c>
      <c r="P245" s="19"/>
      <c r="Q245" s="19"/>
      <c r="R245" t="str">
        <f t="shared" ca="1" si="11"/>
        <v>Expired</v>
      </c>
      <c r="S245" s="22"/>
    </row>
    <row r="246" spans="3:19" x14ac:dyDescent="0.3">
      <c r="C246" s="22"/>
      <c r="D246" s="22"/>
      <c r="H246" s="7"/>
      <c r="I246">
        <f>IF(G246="",1,IFERROR(VLOOKUP(G246,Assumptions!$F$4:$G$6,2,FALSE),1))</f>
        <v>1</v>
      </c>
      <c r="J246" s="7">
        <f t="shared" si="9"/>
        <v>0</v>
      </c>
      <c r="M246" s="7">
        <f>IF(J246="",,J246*IFERROR(K246,1)*IFERROR(VLOOKUP(L246,Assumptions!$A$26:$C$29,2,FALSE),1))</f>
        <v>0</v>
      </c>
      <c r="O246" s="7">
        <f t="shared" si="10"/>
        <v>0</v>
      </c>
      <c r="P246" s="19"/>
      <c r="Q246" s="19"/>
      <c r="R246" t="str">
        <f t="shared" ca="1" si="11"/>
        <v>Expired</v>
      </c>
      <c r="S246" s="22"/>
    </row>
    <row r="247" spans="3:19" x14ac:dyDescent="0.3">
      <c r="C247" s="22"/>
      <c r="D247" s="22"/>
      <c r="H247" s="7"/>
      <c r="I247">
        <f>IF(G247="",1,IFERROR(VLOOKUP(G247,Assumptions!$F$4:$G$6,2,FALSE),1))</f>
        <v>1</v>
      </c>
      <c r="J247" s="7">
        <f t="shared" si="9"/>
        <v>0</v>
      </c>
      <c r="M247" s="7">
        <f>IF(J247="",,J247*IFERROR(K247,1)*IFERROR(VLOOKUP(L247,Assumptions!$A$26:$C$29,2,FALSE),1))</f>
        <v>0</v>
      </c>
      <c r="O247" s="7">
        <f t="shared" si="10"/>
        <v>0</v>
      </c>
      <c r="P247" s="19"/>
      <c r="Q247" s="19"/>
      <c r="R247" t="str">
        <f t="shared" ca="1" si="11"/>
        <v>Expired</v>
      </c>
      <c r="S247" s="22"/>
    </row>
    <row r="248" spans="3:19" x14ac:dyDescent="0.3">
      <c r="C248" s="22"/>
      <c r="D248" s="22"/>
      <c r="H248" s="7"/>
      <c r="I248">
        <f>IF(G248="",1,IFERROR(VLOOKUP(G248,Assumptions!$F$4:$G$6,2,FALSE),1))</f>
        <v>1</v>
      </c>
      <c r="J248" s="7">
        <f t="shared" si="9"/>
        <v>0</v>
      </c>
      <c r="M248" s="7">
        <f>IF(J248="",,J248*IFERROR(K248,1)*IFERROR(VLOOKUP(L248,Assumptions!$A$26:$C$29,2,FALSE),1))</f>
        <v>0</v>
      </c>
      <c r="O248" s="7">
        <f t="shared" si="10"/>
        <v>0</v>
      </c>
      <c r="P248" s="19"/>
      <c r="Q248" s="19"/>
      <c r="R248" t="str">
        <f t="shared" ca="1" si="11"/>
        <v>Expired</v>
      </c>
      <c r="S248" s="22"/>
    </row>
    <row r="249" spans="3:19" x14ac:dyDescent="0.3">
      <c r="C249" s="22"/>
      <c r="D249" s="22"/>
      <c r="H249" s="7"/>
      <c r="I249">
        <f>IF(G249="",1,IFERROR(VLOOKUP(G249,Assumptions!$F$4:$G$6,2,FALSE),1))</f>
        <v>1</v>
      </c>
      <c r="J249" s="7">
        <f t="shared" si="9"/>
        <v>0</v>
      </c>
      <c r="M249" s="7">
        <f>IF(J249="",,J249*IFERROR(K249,1)*IFERROR(VLOOKUP(L249,Assumptions!$A$26:$C$29,2,FALSE),1))</f>
        <v>0</v>
      </c>
      <c r="O249" s="7">
        <f t="shared" si="10"/>
        <v>0</v>
      </c>
      <c r="P249" s="19"/>
      <c r="Q249" s="19"/>
      <c r="R249" t="str">
        <f t="shared" ca="1" si="11"/>
        <v>Expired</v>
      </c>
      <c r="S249" s="22"/>
    </row>
    <row r="250" spans="3:19" x14ac:dyDescent="0.3">
      <c r="C250" s="22"/>
      <c r="D250" s="22"/>
      <c r="H250" s="7"/>
      <c r="I250">
        <f>IF(G250="",1,IFERROR(VLOOKUP(G250,Assumptions!$F$4:$G$6,2,FALSE),1))</f>
        <v>1</v>
      </c>
      <c r="J250" s="7">
        <f t="shared" si="9"/>
        <v>0</v>
      </c>
      <c r="M250" s="7">
        <f>IF(J250="",,J250*IFERROR(K250,1)*IFERROR(VLOOKUP(L250,Assumptions!$A$26:$C$29,2,FALSE),1))</f>
        <v>0</v>
      </c>
      <c r="O250" s="7">
        <f t="shared" si="10"/>
        <v>0</v>
      </c>
      <c r="P250" s="19"/>
      <c r="Q250" s="19"/>
      <c r="R250" t="str">
        <f t="shared" ca="1" si="11"/>
        <v>Expired</v>
      </c>
      <c r="S250" s="22"/>
    </row>
    <row r="251" spans="3:19" x14ac:dyDescent="0.3">
      <c r="C251" s="22"/>
      <c r="D251" s="22"/>
      <c r="H251" s="7"/>
      <c r="I251">
        <f>IF(G251="",1,IFERROR(VLOOKUP(G251,Assumptions!$F$4:$G$6,2,FALSE),1))</f>
        <v>1</v>
      </c>
      <c r="J251" s="7">
        <f t="shared" si="9"/>
        <v>0</v>
      </c>
      <c r="M251" s="7">
        <f>IF(J251="",,J251*IFERROR(K251,1)*IFERROR(VLOOKUP(L251,Assumptions!$A$26:$C$29,2,FALSE),1))</f>
        <v>0</v>
      </c>
      <c r="O251" s="7">
        <f t="shared" si="10"/>
        <v>0</v>
      </c>
      <c r="P251" s="19"/>
      <c r="Q251" s="19"/>
      <c r="R251" t="str">
        <f t="shared" ca="1" si="11"/>
        <v>Expired</v>
      </c>
      <c r="S251" s="22"/>
    </row>
    <row r="252" spans="3:19" x14ac:dyDescent="0.3">
      <c r="C252" s="22"/>
      <c r="D252" s="22"/>
      <c r="H252" s="7"/>
      <c r="I252">
        <f>IF(G252="",1,IFERROR(VLOOKUP(G252,Assumptions!$F$4:$G$6,2,FALSE),1))</f>
        <v>1</v>
      </c>
      <c r="J252" s="7">
        <f t="shared" si="9"/>
        <v>0</v>
      </c>
      <c r="M252" s="7">
        <f>IF(J252="",,J252*IFERROR(K252,1)*IFERROR(VLOOKUP(L252,Assumptions!$A$26:$C$29,2,FALSE),1))</f>
        <v>0</v>
      </c>
      <c r="O252" s="7">
        <f t="shared" si="10"/>
        <v>0</v>
      </c>
      <c r="P252" s="19"/>
      <c r="Q252" s="19"/>
      <c r="R252" t="str">
        <f t="shared" ca="1" si="11"/>
        <v>Expired</v>
      </c>
      <c r="S252" s="22"/>
    </row>
    <row r="253" spans="3:19" x14ac:dyDescent="0.3">
      <c r="C253" s="22"/>
      <c r="D253" s="22"/>
      <c r="H253" s="7"/>
      <c r="I253">
        <f>IF(G253="",1,IFERROR(VLOOKUP(G253,Assumptions!$F$4:$G$6,2,FALSE),1))</f>
        <v>1</v>
      </c>
      <c r="J253" s="7">
        <f t="shared" si="9"/>
        <v>0</v>
      </c>
      <c r="M253" s="7">
        <f>IF(J253="",,J253*IFERROR(K253,1)*IFERROR(VLOOKUP(L253,Assumptions!$A$26:$C$29,2,FALSE),1))</f>
        <v>0</v>
      </c>
      <c r="O253" s="7">
        <f t="shared" si="10"/>
        <v>0</v>
      </c>
      <c r="P253" s="19"/>
      <c r="Q253" s="19"/>
      <c r="R253" t="str">
        <f t="shared" ca="1" si="11"/>
        <v>Expired</v>
      </c>
      <c r="S253" s="22"/>
    </row>
    <row r="254" spans="3:19" x14ac:dyDescent="0.3">
      <c r="C254" s="22"/>
      <c r="D254" s="22"/>
      <c r="H254" s="7"/>
      <c r="I254">
        <f>IF(G254="",1,IFERROR(VLOOKUP(G254,Assumptions!$F$4:$G$6,2,FALSE),1))</f>
        <v>1</v>
      </c>
      <c r="J254" s="7">
        <f t="shared" si="9"/>
        <v>0</v>
      </c>
      <c r="M254" s="7">
        <f>IF(J254="",,J254*IFERROR(K254,1)*IFERROR(VLOOKUP(L254,Assumptions!$A$26:$C$29,2,FALSE),1))</f>
        <v>0</v>
      </c>
      <c r="O254" s="7">
        <f t="shared" si="10"/>
        <v>0</v>
      </c>
      <c r="P254" s="19"/>
      <c r="Q254" s="19"/>
      <c r="R254" t="str">
        <f t="shared" ca="1" si="11"/>
        <v>Expired</v>
      </c>
      <c r="S254" s="22"/>
    </row>
    <row r="255" spans="3:19" x14ac:dyDescent="0.3">
      <c r="C255" s="22"/>
      <c r="D255" s="22"/>
      <c r="H255" s="7"/>
      <c r="I255">
        <f>IF(G255="",1,IFERROR(VLOOKUP(G255,Assumptions!$F$4:$G$6,2,FALSE),1))</f>
        <v>1</v>
      </c>
      <c r="J255" s="7">
        <f t="shared" si="9"/>
        <v>0</v>
      </c>
      <c r="M255" s="7">
        <f>IF(J255="",,J255*IFERROR(K255,1)*IFERROR(VLOOKUP(L255,Assumptions!$A$26:$C$29,2,FALSE),1))</f>
        <v>0</v>
      </c>
      <c r="O255" s="7">
        <f t="shared" si="10"/>
        <v>0</v>
      </c>
      <c r="P255" s="19"/>
      <c r="Q255" s="19"/>
      <c r="R255" t="str">
        <f t="shared" ca="1" si="11"/>
        <v>Expired</v>
      </c>
      <c r="S255" s="22"/>
    </row>
    <row r="256" spans="3:19" x14ac:dyDescent="0.3">
      <c r="C256" s="22"/>
      <c r="D256" s="22"/>
      <c r="H256" s="7"/>
      <c r="I256">
        <f>IF(G256="",1,IFERROR(VLOOKUP(G256,Assumptions!$F$4:$G$6,2,FALSE),1))</f>
        <v>1</v>
      </c>
      <c r="J256" s="7">
        <f t="shared" si="9"/>
        <v>0</v>
      </c>
      <c r="M256" s="7">
        <f>IF(J256="",,J256*IFERROR(K256,1)*IFERROR(VLOOKUP(L256,Assumptions!$A$26:$C$29,2,FALSE),1))</f>
        <v>0</v>
      </c>
      <c r="O256" s="7">
        <f t="shared" si="10"/>
        <v>0</v>
      </c>
      <c r="P256" s="19"/>
      <c r="Q256" s="19"/>
      <c r="R256" t="str">
        <f t="shared" ca="1" si="11"/>
        <v>Expired</v>
      </c>
      <c r="S256" s="22"/>
    </row>
    <row r="257" spans="3:19" x14ac:dyDescent="0.3">
      <c r="C257" s="22"/>
      <c r="D257" s="22"/>
      <c r="H257" s="7"/>
      <c r="I257">
        <f>IF(G257="",1,IFERROR(VLOOKUP(G257,Assumptions!$F$4:$G$6,2,FALSE),1))</f>
        <v>1</v>
      </c>
      <c r="J257" s="7">
        <f t="shared" si="9"/>
        <v>0</v>
      </c>
      <c r="M257" s="7">
        <f>IF(J257="",,J257*IFERROR(K257,1)*IFERROR(VLOOKUP(L257,Assumptions!$A$26:$C$29,2,FALSE),1))</f>
        <v>0</v>
      </c>
      <c r="O257" s="7">
        <f t="shared" si="10"/>
        <v>0</v>
      </c>
      <c r="P257" s="19"/>
      <c r="Q257" s="19"/>
      <c r="R257" t="str">
        <f t="shared" ca="1" si="11"/>
        <v>Expired</v>
      </c>
      <c r="S257" s="22"/>
    </row>
    <row r="258" spans="3:19" x14ac:dyDescent="0.3">
      <c r="C258" s="22"/>
      <c r="D258" s="22"/>
      <c r="H258" s="7"/>
      <c r="I258">
        <f>IF(G258="",1,IFERROR(VLOOKUP(G258,Assumptions!$F$4:$G$6,2,FALSE),1))</f>
        <v>1</v>
      </c>
      <c r="J258" s="7">
        <f t="shared" ref="J258:J321" si="12">IF(H258="",,H258*I258)</f>
        <v>0</v>
      </c>
      <c r="M258" s="7">
        <f>IF(J258="",,J258*IFERROR(K258,1)*IFERROR(VLOOKUP(L258,Assumptions!$A$26:$C$29,2,FALSE),1))</f>
        <v>0</v>
      </c>
      <c r="O258" s="7">
        <f t="shared" ref="O258:O321" si="13">IF(M258="",,M258*(1+IF(N258="20%",0.2,0)))</f>
        <v>0</v>
      </c>
      <c r="P258" s="19"/>
      <c r="Q258" s="19"/>
      <c r="R258" t="str">
        <f t="shared" ref="R258:R321" ca="1" si="14">IF(AND(Q258&lt;=TODAY()+30,Q258&gt;=TODAY()),"Due Soon",IF(Q258&lt;TODAY(),"Expired",""))</f>
        <v>Expired</v>
      </c>
      <c r="S258" s="22"/>
    </row>
    <row r="259" spans="3:19" x14ac:dyDescent="0.3">
      <c r="C259" s="22"/>
      <c r="D259" s="22"/>
      <c r="H259" s="7"/>
      <c r="I259">
        <f>IF(G259="",1,IFERROR(VLOOKUP(G259,Assumptions!$F$4:$G$6,2,FALSE),1))</f>
        <v>1</v>
      </c>
      <c r="J259" s="7">
        <f t="shared" si="12"/>
        <v>0</v>
      </c>
      <c r="M259" s="7">
        <f>IF(J259="",,J259*IFERROR(K259,1)*IFERROR(VLOOKUP(L259,Assumptions!$A$26:$C$29,2,FALSE),1))</f>
        <v>0</v>
      </c>
      <c r="O259" s="7">
        <f t="shared" si="13"/>
        <v>0</v>
      </c>
      <c r="P259" s="19"/>
      <c r="Q259" s="19"/>
      <c r="R259" t="str">
        <f t="shared" ca="1" si="14"/>
        <v>Expired</v>
      </c>
      <c r="S259" s="22"/>
    </row>
    <row r="260" spans="3:19" x14ac:dyDescent="0.3">
      <c r="C260" s="22"/>
      <c r="D260" s="22"/>
      <c r="H260" s="7"/>
      <c r="I260">
        <f>IF(G260="",1,IFERROR(VLOOKUP(G260,Assumptions!$F$4:$G$6,2,FALSE),1))</f>
        <v>1</v>
      </c>
      <c r="J260" s="7">
        <f t="shared" si="12"/>
        <v>0</v>
      </c>
      <c r="M260" s="7">
        <f>IF(J260="",,J260*IFERROR(K260,1)*IFERROR(VLOOKUP(L260,Assumptions!$A$26:$C$29,2,FALSE),1))</f>
        <v>0</v>
      </c>
      <c r="O260" s="7">
        <f t="shared" si="13"/>
        <v>0</v>
      </c>
      <c r="P260" s="19"/>
      <c r="Q260" s="19"/>
      <c r="R260" t="str">
        <f t="shared" ca="1" si="14"/>
        <v>Expired</v>
      </c>
      <c r="S260" s="22"/>
    </row>
    <row r="261" spans="3:19" x14ac:dyDescent="0.3">
      <c r="C261" s="22"/>
      <c r="D261" s="22"/>
      <c r="H261" s="7"/>
      <c r="I261">
        <f>IF(G261="",1,IFERROR(VLOOKUP(G261,Assumptions!$F$4:$G$6,2,FALSE),1))</f>
        <v>1</v>
      </c>
      <c r="J261" s="7">
        <f t="shared" si="12"/>
        <v>0</v>
      </c>
      <c r="M261" s="7">
        <f>IF(J261="",,J261*IFERROR(K261,1)*IFERROR(VLOOKUP(L261,Assumptions!$A$26:$C$29,2,FALSE),1))</f>
        <v>0</v>
      </c>
      <c r="O261" s="7">
        <f t="shared" si="13"/>
        <v>0</v>
      </c>
      <c r="P261" s="19"/>
      <c r="Q261" s="19"/>
      <c r="R261" t="str">
        <f t="shared" ca="1" si="14"/>
        <v>Expired</v>
      </c>
      <c r="S261" s="22"/>
    </row>
    <row r="262" spans="3:19" x14ac:dyDescent="0.3">
      <c r="C262" s="22"/>
      <c r="D262" s="22"/>
      <c r="H262" s="7"/>
      <c r="I262">
        <f>IF(G262="",1,IFERROR(VLOOKUP(G262,Assumptions!$F$4:$G$6,2,FALSE),1))</f>
        <v>1</v>
      </c>
      <c r="J262" s="7">
        <f t="shared" si="12"/>
        <v>0</v>
      </c>
      <c r="M262" s="7">
        <f>IF(J262="",,J262*IFERROR(K262,1)*IFERROR(VLOOKUP(L262,Assumptions!$A$26:$C$29,2,FALSE),1))</f>
        <v>0</v>
      </c>
      <c r="O262" s="7">
        <f t="shared" si="13"/>
        <v>0</v>
      </c>
      <c r="P262" s="19"/>
      <c r="Q262" s="19"/>
      <c r="R262" t="str">
        <f t="shared" ca="1" si="14"/>
        <v>Expired</v>
      </c>
      <c r="S262" s="22"/>
    </row>
    <row r="263" spans="3:19" x14ac:dyDescent="0.3">
      <c r="C263" s="22"/>
      <c r="D263" s="22"/>
      <c r="H263" s="7"/>
      <c r="I263">
        <f>IF(G263="",1,IFERROR(VLOOKUP(G263,Assumptions!$F$4:$G$6,2,FALSE),1))</f>
        <v>1</v>
      </c>
      <c r="J263" s="7">
        <f t="shared" si="12"/>
        <v>0</v>
      </c>
      <c r="M263" s="7">
        <f>IF(J263="",,J263*IFERROR(K263,1)*IFERROR(VLOOKUP(L263,Assumptions!$A$26:$C$29,2,FALSE),1))</f>
        <v>0</v>
      </c>
      <c r="O263" s="7">
        <f t="shared" si="13"/>
        <v>0</v>
      </c>
      <c r="P263" s="19"/>
      <c r="Q263" s="19"/>
      <c r="R263" t="str">
        <f t="shared" ca="1" si="14"/>
        <v>Expired</v>
      </c>
      <c r="S263" s="22"/>
    </row>
    <row r="264" spans="3:19" x14ac:dyDescent="0.3">
      <c r="C264" s="22"/>
      <c r="D264" s="22"/>
      <c r="H264" s="7"/>
      <c r="I264">
        <f>IF(G264="",1,IFERROR(VLOOKUP(G264,Assumptions!$F$4:$G$6,2,FALSE),1))</f>
        <v>1</v>
      </c>
      <c r="J264" s="7">
        <f t="shared" si="12"/>
        <v>0</v>
      </c>
      <c r="M264" s="7">
        <f>IF(J264="",,J264*IFERROR(K264,1)*IFERROR(VLOOKUP(L264,Assumptions!$A$26:$C$29,2,FALSE),1))</f>
        <v>0</v>
      </c>
      <c r="O264" s="7">
        <f t="shared" si="13"/>
        <v>0</v>
      </c>
      <c r="P264" s="19"/>
      <c r="Q264" s="19"/>
      <c r="R264" t="str">
        <f t="shared" ca="1" si="14"/>
        <v>Expired</v>
      </c>
      <c r="S264" s="22"/>
    </row>
    <row r="265" spans="3:19" x14ac:dyDescent="0.3">
      <c r="C265" s="22"/>
      <c r="D265" s="22"/>
      <c r="H265" s="7"/>
      <c r="I265">
        <f>IF(G265="",1,IFERROR(VLOOKUP(G265,Assumptions!$F$4:$G$6,2,FALSE),1))</f>
        <v>1</v>
      </c>
      <c r="J265" s="7">
        <f t="shared" si="12"/>
        <v>0</v>
      </c>
      <c r="M265" s="7">
        <f>IF(J265="",,J265*IFERROR(K265,1)*IFERROR(VLOOKUP(L265,Assumptions!$A$26:$C$29,2,FALSE),1))</f>
        <v>0</v>
      </c>
      <c r="O265" s="7">
        <f t="shared" si="13"/>
        <v>0</v>
      </c>
      <c r="P265" s="19"/>
      <c r="Q265" s="19"/>
      <c r="R265" t="str">
        <f t="shared" ca="1" si="14"/>
        <v>Expired</v>
      </c>
      <c r="S265" s="22"/>
    </row>
    <row r="266" spans="3:19" x14ac:dyDescent="0.3">
      <c r="C266" s="22"/>
      <c r="D266" s="22"/>
      <c r="H266" s="7"/>
      <c r="I266">
        <f>IF(G266="",1,IFERROR(VLOOKUP(G266,Assumptions!$F$4:$G$6,2,FALSE),1))</f>
        <v>1</v>
      </c>
      <c r="J266" s="7">
        <f t="shared" si="12"/>
        <v>0</v>
      </c>
      <c r="M266" s="7">
        <f>IF(J266="",,J266*IFERROR(K266,1)*IFERROR(VLOOKUP(L266,Assumptions!$A$26:$C$29,2,FALSE),1))</f>
        <v>0</v>
      </c>
      <c r="O266" s="7">
        <f t="shared" si="13"/>
        <v>0</v>
      </c>
      <c r="P266" s="19"/>
      <c r="Q266" s="19"/>
      <c r="R266" t="str">
        <f t="shared" ca="1" si="14"/>
        <v>Expired</v>
      </c>
      <c r="S266" s="22"/>
    </row>
    <row r="267" spans="3:19" x14ac:dyDescent="0.3">
      <c r="C267" s="22"/>
      <c r="D267" s="22"/>
      <c r="H267" s="7"/>
      <c r="I267">
        <f>IF(G267="",1,IFERROR(VLOOKUP(G267,Assumptions!$F$4:$G$6,2,FALSE),1))</f>
        <v>1</v>
      </c>
      <c r="J267" s="7">
        <f t="shared" si="12"/>
        <v>0</v>
      </c>
      <c r="M267" s="7">
        <f>IF(J267="",,J267*IFERROR(K267,1)*IFERROR(VLOOKUP(L267,Assumptions!$A$26:$C$29,2,FALSE),1))</f>
        <v>0</v>
      </c>
      <c r="O267" s="7">
        <f t="shared" si="13"/>
        <v>0</v>
      </c>
      <c r="P267" s="19"/>
      <c r="Q267" s="19"/>
      <c r="R267" t="str">
        <f t="shared" ca="1" si="14"/>
        <v>Expired</v>
      </c>
      <c r="S267" s="22"/>
    </row>
    <row r="268" spans="3:19" x14ac:dyDescent="0.3">
      <c r="C268" s="22"/>
      <c r="D268" s="22"/>
      <c r="H268" s="7"/>
      <c r="I268">
        <f>IF(G268="",1,IFERROR(VLOOKUP(G268,Assumptions!$F$4:$G$6,2,FALSE),1))</f>
        <v>1</v>
      </c>
      <c r="J268" s="7">
        <f t="shared" si="12"/>
        <v>0</v>
      </c>
      <c r="M268" s="7">
        <f>IF(J268="",,J268*IFERROR(K268,1)*IFERROR(VLOOKUP(L268,Assumptions!$A$26:$C$29,2,FALSE),1))</f>
        <v>0</v>
      </c>
      <c r="O268" s="7">
        <f t="shared" si="13"/>
        <v>0</v>
      </c>
      <c r="P268" s="19"/>
      <c r="Q268" s="19"/>
      <c r="R268" t="str">
        <f t="shared" ca="1" si="14"/>
        <v>Expired</v>
      </c>
      <c r="S268" s="22"/>
    </row>
    <row r="269" spans="3:19" x14ac:dyDescent="0.3">
      <c r="C269" s="22"/>
      <c r="D269" s="22"/>
      <c r="H269" s="7"/>
      <c r="I269">
        <f>IF(G269="",1,IFERROR(VLOOKUP(G269,Assumptions!$F$4:$G$6,2,FALSE),1))</f>
        <v>1</v>
      </c>
      <c r="J269" s="7">
        <f t="shared" si="12"/>
        <v>0</v>
      </c>
      <c r="M269" s="7">
        <f>IF(J269="",,J269*IFERROR(K269,1)*IFERROR(VLOOKUP(L269,Assumptions!$A$26:$C$29,2,FALSE),1))</f>
        <v>0</v>
      </c>
      <c r="O269" s="7">
        <f t="shared" si="13"/>
        <v>0</v>
      </c>
      <c r="P269" s="19"/>
      <c r="Q269" s="19"/>
      <c r="R269" t="str">
        <f t="shared" ca="1" si="14"/>
        <v>Expired</v>
      </c>
      <c r="S269" s="22"/>
    </row>
    <row r="270" spans="3:19" x14ac:dyDescent="0.3">
      <c r="C270" s="22"/>
      <c r="D270" s="22"/>
      <c r="H270" s="7"/>
      <c r="I270">
        <f>IF(G270="",1,IFERROR(VLOOKUP(G270,Assumptions!$F$4:$G$6,2,FALSE),1))</f>
        <v>1</v>
      </c>
      <c r="J270" s="7">
        <f t="shared" si="12"/>
        <v>0</v>
      </c>
      <c r="M270" s="7">
        <f>IF(J270="",,J270*IFERROR(K270,1)*IFERROR(VLOOKUP(L270,Assumptions!$A$26:$C$29,2,FALSE),1))</f>
        <v>0</v>
      </c>
      <c r="O270" s="7">
        <f t="shared" si="13"/>
        <v>0</v>
      </c>
      <c r="P270" s="19"/>
      <c r="Q270" s="19"/>
      <c r="R270" t="str">
        <f t="shared" ca="1" si="14"/>
        <v>Expired</v>
      </c>
      <c r="S270" s="22"/>
    </row>
    <row r="271" spans="3:19" x14ac:dyDescent="0.3">
      <c r="C271" s="22"/>
      <c r="D271" s="22"/>
      <c r="H271" s="7"/>
      <c r="I271">
        <f>IF(G271="",1,IFERROR(VLOOKUP(G271,Assumptions!$F$4:$G$6,2,FALSE),1))</f>
        <v>1</v>
      </c>
      <c r="J271" s="7">
        <f t="shared" si="12"/>
        <v>0</v>
      </c>
      <c r="M271" s="7">
        <f>IF(J271="",,J271*IFERROR(K271,1)*IFERROR(VLOOKUP(L271,Assumptions!$A$26:$C$29,2,FALSE),1))</f>
        <v>0</v>
      </c>
      <c r="O271" s="7">
        <f t="shared" si="13"/>
        <v>0</v>
      </c>
      <c r="P271" s="19"/>
      <c r="Q271" s="19"/>
      <c r="R271" t="str">
        <f t="shared" ca="1" si="14"/>
        <v>Expired</v>
      </c>
      <c r="S271" s="22"/>
    </row>
    <row r="272" spans="3:19" x14ac:dyDescent="0.3">
      <c r="C272" s="22"/>
      <c r="D272" s="22"/>
      <c r="H272" s="7"/>
      <c r="I272">
        <f>IF(G272="",1,IFERROR(VLOOKUP(G272,Assumptions!$F$4:$G$6,2,FALSE),1))</f>
        <v>1</v>
      </c>
      <c r="J272" s="7">
        <f t="shared" si="12"/>
        <v>0</v>
      </c>
      <c r="M272" s="7">
        <f>IF(J272="",,J272*IFERROR(K272,1)*IFERROR(VLOOKUP(L272,Assumptions!$A$26:$C$29,2,FALSE),1))</f>
        <v>0</v>
      </c>
      <c r="O272" s="7">
        <f t="shared" si="13"/>
        <v>0</v>
      </c>
      <c r="P272" s="19"/>
      <c r="Q272" s="19"/>
      <c r="R272" t="str">
        <f t="shared" ca="1" si="14"/>
        <v>Expired</v>
      </c>
      <c r="S272" s="22"/>
    </row>
    <row r="273" spans="3:19" x14ac:dyDescent="0.3">
      <c r="C273" s="22"/>
      <c r="D273" s="22"/>
      <c r="H273" s="7"/>
      <c r="I273">
        <f>IF(G273="",1,IFERROR(VLOOKUP(G273,Assumptions!$F$4:$G$6,2,FALSE),1))</f>
        <v>1</v>
      </c>
      <c r="J273" s="7">
        <f t="shared" si="12"/>
        <v>0</v>
      </c>
      <c r="M273" s="7">
        <f>IF(J273="",,J273*IFERROR(K273,1)*IFERROR(VLOOKUP(L273,Assumptions!$A$26:$C$29,2,FALSE),1))</f>
        <v>0</v>
      </c>
      <c r="O273" s="7">
        <f t="shared" si="13"/>
        <v>0</v>
      </c>
      <c r="P273" s="19"/>
      <c r="Q273" s="19"/>
      <c r="R273" t="str">
        <f t="shared" ca="1" si="14"/>
        <v>Expired</v>
      </c>
      <c r="S273" s="22"/>
    </row>
    <row r="274" spans="3:19" x14ac:dyDescent="0.3">
      <c r="C274" s="22"/>
      <c r="D274" s="22"/>
      <c r="H274" s="7"/>
      <c r="I274">
        <f>IF(G274="",1,IFERROR(VLOOKUP(G274,Assumptions!$F$4:$G$6,2,FALSE),1))</f>
        <v>1</v>
      </c>
      <c r="J274" s="7">
        <f t="shared" si="12"/>
        <v>0</v>
      </c>
      <c r="M274" s="7">
        <f>IF(J274="",,J274*IFERROR(K274,1)*IFERROR(VLOOKUP(L274,Assumptions!$A$26:$C$29,2,FALSE),1))</f>
        <v>0</v>
      </c>
      <c r="O274" s="7">
        <f t="shared" si="13"/>
        <v>0</v>
      </c>
      <c r="P274" s="19"/>
      <c r="Q274" s="19"/>
      <c r="R274" t="str">
        <f t="shared" ca="1" si="14"/>
        <v>Expired</v>
      </c>
      <c r="S274" s="22"/>
    </row>
    <row r="275" spans="3:19" x14ac:dyDescent="0.3">
      <c r="C275" s="22"/>
      <c r="D275" s="22"/>
      <c r="H275" s="7"/>
      <c r="I275">
        <f>IF(G275="",1,IFERROR(VLOOKUP(G275,Assumptions!$F$4:$G$6,2,FALSE),1))</f>
        <v>1</v>
      </c>
      <c r="J275" s="7">
        <f t="shared" si="12"/>
        <v>0</v>
      </c>
      <c r="M275" s="7">
        <f>IF(J275="",,J275*IFERROR(K275,1)*IFERROR(VLOOKUP(L275,Assumptions!$A$26:$C$29,2,FALSE),1))</f>
        <v>0</v>
      </c>
      <c r="O275" s="7">
        <f t="shared" si="13"/>
        <v>0</v>
      </c>
      <c r="P275" s="19"/>
      <c r="Q275" s="19"/>
      <c r="R275" t="str">
        <f t="shared" ca="1" si="14"/>
        <v>Expired</v>
      </c>
      <c r="S275" s="22"/>
    </row>
    <row r="276" spans="3:19" x14ac:dyDescent="0.3">
      <c r="C276" s="22"/>
      <c r="D276" s="22"/>
      <c r="H276" s="7"/>
      <c r="I276">
        <f>IF(G276="",1,IFERROR(VLOOKUP(G276,Assumptions!$F$4:$G$6,2,FALSE),1))</f>
        <v>1</v>
      </c>
      <c r="J276" s="7">
        <f t="shared" si="12"/>
        <v>0</v>
      </c>
      <c r="M276" s="7">
        <f>IF(J276="",,J276*IFERROR(K276,1)*IFERROR(VLOOKUP(L276,Assumptions!$A$26:$C$29,2,FALSE),1))</f>
        <v>0</v>
      </c>
      <c r="O276" s="7">
        <f t="shared" si="13"/>
        <v>0</v>
      </c>
      <c r="P276" s="19"/>
      <c r="Q276" s="19"/>
      <c r="R276" t="str">
        <f t="shared" ca="1" si="14"/>
        <v>Expired</v>
      </c>
      <c r="S276" s="22"/>
    </row>
    <row r="277" spans="3:19" x14ac:dyDescent="0.3">
      <c r="C277" s="22"/>
      <c r="D277" s="22"/>
      <c r="H277" s="7"/>
      <c r="I277">
        <f>IF(G277="",1,IFERROR(VLOOKUP(G277,Assumptions!$F$4:$G$6,2,FALSE),1))</f>
        <v>1</v>
      </c>
      <c r="J277" s="7">
        <f t="shared" si="12"/>
        <v>0</v>
      </c>
      <c r="M277" s="7">
        <f>IF(J277="",,J277*IFERROR(K277,1)*IFERROR(VLOOKUP(L277,Assumptions!$A$26:$C$29,2,FALSE),1))</f>
        <v>0</v>
      </c>
      <c r="O277" s="7">
        <f t="shared" si="13"/>
        <v>0</v>
      </c>
      <c r="P277" s="19"/>
      <c r="Q277" s="19"/>
      <c r="R277" t="str">
        <f t="shared" ca="1" si="14"/>
        <v>Expired</v>
      </c>
      <c r="S277" s="22"/>
    </row>
    <row r="278" spans="3:19" x14ac:dyDescent="0.3">
      <c r="C278" s="22"/>
      <c r="D278" s="22"/>
      <c r="H278" s="7"/>
      <c r="I278">
        <f>IF(G278="",1,IFERROR(VLOOKUP(G278,Assumptions!$F$4:$G$6,2,FALSE),1))</f>
        <v>1</v>
      </c>
      <c r="J278" s="7">
        <f t="shared" si="12"/>
        <v>0</v>
      </c>
      <c r="M278" s="7">
        <f>IF(J278="",,J278*IFERROR(K278,1)*IFERROR(VLOOKUP(L278,Assumptions!$A$26:$C$29,2,FALSE),1))</f>
        <v>0</v>
      </c>
      <c r="O278" s="7">
        <f t="shared" si="13"/>
        <v>0</v>
      </c>
      <c r="P278" s="19"/>
      <c r="Q278" s="19"/>
      <c r="R278" t="str">
        <f t="shared" ca="1" si="14"/>
        <v>Expired</v>
      </c>
      <c r="S278" s="22"/>
    </row>
    <row r="279" spans="3:19" x14ac:dyDescent="0.3">
      <c r="C279" s="22"/>
      <c r="D279" s="22"/>
      <c r="H279" s="7"/>
      <c r="I279">
        <f>IF(G279="",1,IFERROR(VLOOKUP(G279,Assumptions!$F$4:$G$6,2,FALSE),1))</f>
        <v>1</v>
      </c>
      <c r="J279" s="7">
        <f t="shared" si="12"/>
        <v>0</v>
      </c>
      <c r="M279" s="7">
        <f>IF(J279="",,J279*IFERROR(K279,1)*IFERROR(VLOOKUP(L279,Assumptions!$A$26:$C$29,2,FALSE),1))</f>
        <v>0</v>
      </c>
      <c r="O279" s="7">
        <f t="shared" si="13"/>
        <v>0</v>
      </c>
      <c r="P279" s="19"/>
      <c r="Q279" s="19"/>
      <c r="R279" t="str">
        <f t="shared" ca="1" si="14"/>
        <v>Expired</v>
      </c>
      <c r="S279" s="22"/>
    </row>
    <row r="280" spans="3:19" x14ac:dyDescent="0.3">
      <c r="C280" s="22"/>
      <c r="D280" s="22"/>
      <c r="H280" s="7"/>
      <c r="I280">
        <f>IF(G280="",1,IFERROR(VLOOKUP(G280,Assumptions!$F$4:$G$6,2,FALSE),1))</f>
        <v>1</v>
      </c>
      <c r="J280" s="7">
        <f t="shared" si="12"/>
        <v>0</v>
      </c>
      <c r="M280" s="7">
        <f>IF(J280="",,J280*IFERROR(K280,1)*IFERROR(VLOOKUP(L280,Assumptions!$A$26:$C$29,2,FALSE),1))</f>
        <v>0</v>
      </c>
      <c r="O280" s="7">
        <f t="shared" si="13"/>
        <v>0</v>
      </c>
      <c r="P280" s="19"/>
      <c r="Q280" s="19"/>
      <c r="R280" t="str">
        <f t="shared" ca="1" si="14"/>
        <v>Expired</v>
      </c>
      <c r="S280" s="22"/>
    </row>
    <row r="281" spans="3:19" x14ac:dyDescent="0.3">
      <c r="C281" s="22"/>
      <c r="D281" s="22"/>
      <c r="H281" s="7"/>
      <c r="I281">
        <f>IF(G281="",1,IFERROR(VLOOKUP(G281,Assumptions!$F$4:$G$6,2,FALSE),1))</f>
        <v>1</v>
      </c>
      <c r="J281" s="7">
        <f t="shared" si="12"/>
        <v>0</v>
      </c>
      <c r="M281" s="7">
        <f>IF(J281="",,J281*IFERROR(K281,1)*IFERROR(VLOOKUP(L281,Assumptions!$A$26:$C$29,2,FALSE),1))</f>
        <v>0</v>
      </c>
      <c r="O281" s="7">
        <f t="shared" si="13"/>
        <v>0</v>
      </c>
      <c r="P281" s="19"/>
      <c r="Q281" s="19"/>
      <c r="R281" t="str">
        <f t="shared" ca="1" si="14"/>
        <v>Expired</v>
      </c>
      <c r="S281" s="22"/>
    </row>
    <row r="282" spans="3:19" x14ac:dyDescent="0.3">
      <c r="C282" s="22"/>
      <c r="D282" s="22"/>
      <c r="H282" s="7"/>
      <c r="I282">
        <f>IF(G282="",1,IFERROR(VLOOKUP(G282,Assumptions!$F$4:$G$6,2,FALSE),1))</f>
        <v>1</v>
      </c>
      <c r="J282" s="7">
        <f t="shared" si="12"/>
        <v>0</v>
      </c>
      <c r="M282" s="7">
        <f>IF(J282="",,J282*IFERROR(K282,1)*IFERROR(VLOOKUP(L282,Assumptions!$A$26:$C$29,2,FALSE),1))</f>
        <v>0</v>
      </c>
      <c r="O282" s="7">
        <f t="shared" si="13"/>
        <v>0</v>
      </c>
      <c r="P282" s="19"/>
      <c r="Q282" s="19"/>
      <c r="R282" t="str">
        <f t="shared" ca="1" si="14"/>
        <v>Expired</v>
      </c>
      <c r="S282" s="22"/>
    </row>
    <row r="283" spans="3:19" x14ac:dyDescent="0.3">
      <c r="C283" s="22"/>
      <c r="D283" s="22"/>
      <c r="H283" s="7"/>
      <c r="I283">
        <f>IF(G283="",1,IFERROR(VLOOKUP(G283,Assumptions!$F$4:$G$6,2,FALSE),1))</f>
        <v>1</v>
      </c>
      <c r="J283" s="7">
        <f t="shared" si="12"/>
        <v>0</v>
      </c>
      <c r="M283" s="7">
        <f>IF(J283="",,J283*IFERROR(K283,1)*IFERROR(VLOOKUP(L283,Assumptions!$A$26:$C$29,2,FALSE),1))</f>
        <v>0</v>
      </c>
      <c r="O283" s="7">
        <f t="shared" si="13"/>
        <v>0</v>
      </c>
      <c r="P283" s="19"/>
      <c r="Q283" s="19"/>
      <c r="R283" t="str">
        <f t="shared" ca="1" si="14"/>
        <v>Expired</v>
      </c>
      <c r="S283" s="22"/>
    </row>
    <row r="284" spans="3:19" x14ac:dyDescent="0.3">
      <c r="C284" s="22"/>
      <c r="D284" s="22"/>
      <c r="H284" s="7"/>
      <c r="I284">
        <f>IF(G284="",1,IFERROR(VLOOKUP(G284,Assumptions!$F$4:$G$6,2,FALSE),1))</f>
        <v>1</v>
      </c>
      <c r="J284" s="7">
        <f t="shared" si="12"/>
        <v>0</v>
      </c>
      <c r="M284" s="7">
        <f>IF(J284="",,J284*IFERROR(K284,1)*IFERROR(VLOOKUP(L284,Assumptions!$A$26:$C$29,2,FALSE),1))</f>
        <v>0</v>
      </c>
      <c r="O284" s="7">
        <f t="shared" si="13"/>
        <v>0</v>
      </c>
      <c r="P284" s="19"/>
      <c r="Q284" s="19"/>
      <c r="R284" t="str">
        <f t="shared" ca="1" si="14"/>
        <v>Expired</v>
      </c>
      <c r="S284" s="22"/>
    </row>
    <row r="285" spans="3:19" x14ac:dyDescent="0.3">
      <c r="C285" s="22"/>
      <c r="D285" s="22"/>
      <c r="H285" s="7"/>
      <c r="I285">
        <f>IF(G285="",1,IFERROR(VLOOKUP(G285,Assumptions!$F$4:$G$6,2,FALSE),1))</f>
        <v>1</v>
      </c>
      <c r="J285" s="7">
        <f t="shared" si="12"/>
        <v>0</v>
      </c>
      <c r="M285" s="7">
        <f>IF(J285="",,J285*IFERROR(K285,1)*IFERROR(VLOOKUP(L285,Assumptions!$A$26:$C$29,2,FALSE),1))</f>
        <v>0</v>
      </c>
      <c r="O285" s="7">
        <f t="shared" si="13"/>
        <v>0</v>
      </c>
      <c r="P285" s="19"/>
      <c r="Q285" s="19"/>
      <c r="R285" t="str">
        <f t="shared" ca="1" si="14"/>
        <v>Expired</v>
      </c>
      <c r="S285" s="22"/>
    </row>
    <row r="286" spans="3:19" x14ac:dyDescent="0.3">
      <c r="C286" s="22"/>
      <c r="D286" s="22"/>
      <c r="H286" s="7"/>
      <c r="I286">
        <f>IF(G286="",1,IFERROR(VLOOKUP(G286,Assumptions!$F$4:$G$6,2,FALSE),1))</f>
        <v>1</v>
      </c>
      <c r="J286" s="7">
        <f t="shared" si="12"/>
        <v>0</v>
      </c>
      <c r="M286" s="7">
        <f>IF(J286="",,J286*IFERROR(K286,1)*IFERROR(VLOOKUP(L286,Assumptions!$A$26:$C$29,2,FALSE),1))</f>
        <v>0</v>
      </c>
      <c r="O286" s="7">
        <f t="shared" si="13"/>
        <v>0</v>
      </c>
      <c r="P286" s="19"/>
      <c r="Q286" s="19"/>
      <c r="R286" t="str">
        <f t="shared" ca="1" si="14"/>
        <v>Expired</v>
      </c>
      <c r="S286" s="22"/>
    </row>
    <row r="287" spans="3:19" x14ac:dyDescent="0.3">
      <c r="C287" s="22"/>
      <c r="D287" s="22"/>
      <c r="H287" s="7"/>
      <c r="I287">
        <f>IF(G287="",1,IFERROR(VLOOKUP(G287,Assumptions!$F$4:$G$6,2,FALSE),1))</f>
        <v>1</v>
      </c>
      <c r="J287" s="7">
        <f t="shared" si="12"/>
        <v>0</v>
      </c>
      <c r="M287" s="7">
        <f>IF(J287="",,J287*IFERROR(K287,1)*IFERROR(VLOOKUP(L287,Assumptions!$A$26:$C$29,2,FALSE),1))</f>
        <v>0</v>
      </c>
      <c r="O287" s="7">
        <f t="shared" si="13"/>
        <v>0</v>
      </c>
      <c r="P287" s="19"/>
      <c r="Q287" s="19"/>
      <c r="R287" t="str">
        <f t="shared" ca="1" si="14"/>
        <v>Expired</v>
      </c>
      <c r="S287" s="22"/>
    </row>
    <row r="288" spans="3:19" x14ac:dyDescent="0.3">
      <c r="C288" s="22"/>
      <c r="D288" s="22"/>
      <c r="H288" s="7"/>
      <c r="I288">
        <f>IF(G288="",1,IFERROR(VLOOKUP(G288,Assumptions!$F$4:$G$6,2,FALSE),1))</f>
        <v>1</v>
      </c>
      <c r="J288" s="7">
        <f t="shared" si="12"/>
        <v>0</v>
      </c>
      <c r="M288" s="7">
        <f>IF(J288="",,J288*IFERROR(K288,1)*IFERROR(VLOOKUP(L288,Assumptions!$A$26:$C$29,2,FALSE),1))</f>
        <v>0</v>
      </c>
      <c r="O288" s="7">
        <f t="shared" si="13"/>
        <v>0</v>
      </c>
      <c r="P288" s="19"/>
      <c r="Q288" s="19"/>
      <c r="R288" t="str">
        <f t="shared" ca="1" si="14"/>
        <v>Expired</v>
      </c>
      <c r="S288" s="22"/>
    </row>
    <row r="289" spans="3:19" x14ac:dyDescent="0.3">
      <c r="C289" s="22"/>
      <c r="D289" s="22"/>
      <c r="H289" s="7"/>
      <c r="I289">
        <f>IF(G289="",1,IFERROR(VLOOKUP(G289,Assumptions!$F$4:$G$6,2,FALSE),1))</f>
        <v>1</v>
      </c>
      <c r="J289" s="7">
        <f t="shared" si="12"/>
        <v>0</v>
      </c>
      <c r="M289" s="7">
        <f>IF(J289="",,J289*IFERROR(K289,1)*IFERROR(VLOOKUP(L289,Assumptions!$A$26:$C$29,2,FALSE),1))</f>
        <v>0</v>
      </c>
      <c r="O289" s="7">
        <f t="shared" si="13"/>
        <v>0</v>
      </c>
      <c r="P289" s="19"/>
      <c r="Q289" s="19"/>
      <c r="R289" t="str">
        <f t="shared" ca="1" si="14"/>
        <v>Expired</v>
      </c>
      <c r="S289" s="22"/>
    </row>
    <row r="290" spans="3:19" x14ac:dyDescent="0.3">
      <c r="C290" s="22"/>
      <c r="D290" s="22"/>
      <c r="H290" s="7"/>
      <c r="I290">
        <f>IF(G290="",1,IFERROR(VLOOKUP(G290,Assumptions!$F$4:$G$6,2,FALSE),1))</f>
        <v>1</v>
      </c>
      <c r="J290" s="7">
        <f t="shared" si="12"/>
        <v>0</v>
      </c>
      <c r="M290" s="7">
        <f>IF(J290="",,J290*IFERROR(K290,1)*IFERROR(VLOOKUP(L290,Assumptions!$A$26:$C$29,2,FALSE),1))</f>
        <v>0</v>
      </c>
      <c r="O290" s="7">
        <f t="shared" si="13"/>
        <v>0</v>
      </c>
      <c r="P290" s="19"/>
      <c r="Q290" s="19"/>
      <c r="R290" t="str">
        <f t="shared" ca="1" si="14"/>
        <v>Expired</v>
      </c>
      <c r="S290" s="22"/>
    </row>
    <row r="291" spans="3:19" x14ac:dyDescent="0.3">
      <c r="C291" s="22"/>
      <c r="D291" s="22"/>
      <c r="H291" s="7"/>
      <c r="I291">
        <f>IF(G291="",1,IFERROR(VLOOKUP(G291,Assumptions!$F$4:$G$6,2,FALSE),1))</f>
        <v>1</v>
      </c>
      <c r="J291" s="7">
        <f t="shared" si="12"/>
        <v>0</v>
      </c>
      <c r="M291" s="7">
        <f>IF(J291="",,J291*IFERROR(K291,1)*IFERROR(VLOOKUP(L291,Assumptions!$A$26:$C$29,2,FALSE),1))</f>
        <v>0</v>
      </c>
      <c r="O291" s="7">
        <f t="shared" si="13"/>
        <v>0</v>
      </c>
      <c r="P291" s="19"/>
      <c r="Q291" s="19"/>
      <c r="R291" t="str">
        <f t="shared" ca="1" si="14"/>
        <v>Expired</v>
      </c>
      <c r="S291" s="22"/>
    </row>
    <row r="292" spans="3:19" x14ac:dyDescent="0.3">
      <c r="C292" s="22"/>
      <c r="D292" s="22"/>
      <c r="H292" s="7"/>
      <c r="I292">
        <f>IF(G292="",1,IFERROR(VLOOKUP(G292,Assumptions!$F$4:$G$6,2,FALSE),1))</f>
        <v>1</v>
      </c>
      <c r="J292" s="7">
        <f t="shared" si="12"/>
        <v>0</v>
      </c>
      <c r="M292" s="7">
        <f>IF(J292="",,J292*IFERROR(K292,1)*IFERROR(VLOOKUP(L292,Assumptions!$A$26:$C$29,2,FALSE),1))</f>
        <v>0</v>
      </c>
      <c r="O292" s="7">
        <f t="shared" si="13"/>
        <v>0</v>
      </c>
      <c r="P292" s="19"/>
      <c r="Q292" s="19"/>
      <c r="R292" t="str">
        <f t="shared" ca="1" si="14"/>
        <v>Expired</v>
      </c>
      <c r="S292" s="22"/>
    </row>
    <row r="293" spans="3:19" x14ac:dyDescent="0.3">
      <c r="C293" s="22"/>
      <c r="D293" s="22"/>
      <c r="H293" s="7"/>
      <c r="I293">
        <f>IF(G293="",1,IFERROR(VLOOKUP(G293,Assumptions!$F$4:$G$6,2,FALSE),1))</f>
        <v>1</v>
      </c>
      <c r="J293" s="7">
        <f t="shared" si="12"/>
        <v>0</v>
      </c>
      <c r="M293" s="7">
        <f>IF(J293="",,J293*IFERROR(K293,1)*IFERROR(VLOOKUP(L293,Assumptions!$A$26:$C$29,2,FALSE),1))</f>
        <v>0</v>
      </c>
      <c r="O293" s="7">
        <f t="shared" si="13"/>
        <v>0</v>
      </c>
      <c r="P293" s="19"/>
      <c r="Q293" s="19"/>
      <c r="R293" t="str">
        <f t="shared" ca="1" si="14"/>
        <v>Expired</v>
      </c>
      <c r="S293" s="22"/>
    </row>
    <row r="294" spans="3:19" x14ac:dyDescent="0.3">
      <c r="C294" s="22"/>
      <c r="D294" s="22"/>
      <c r="H294" s="7"/>
      <c r="I294">
        <f>IF(G294="",1,IFERROR(VLOOKUP(G294,Assumptions!$F$4:$G$6,2,FALSE),1))</f>
        <v>1</v>
      </c>
      <c r="J294" s="7">
        <f t="shared" si="12"/>
        <v>0</v>
      </c>
      <c r="M294" s="7">
        <f>IF(J294="",,J294*IFERROR(K294,1)*IFERROR(VLOOKUP(L294,Assumptions!$A$26:$C$29,2,FALSE),1))</f>
        <v>0</v>
      </c>
      <c r="O294" s="7">
        <f t="shared" si="13"/>
        <v>0</v>
      </c>
      <c r="P294" s="19"/>
      <c r="Q294" s="19"/>
      <c r="R294" t="str">
        <f t="shared" ca="1" si="14"/>
        <v>Expired</v>
      </c>
      <c r="S294" s="22"/>
    </row>
    <row r="295" spans="3:19" x14ac:dyDescent="0.3">
      <c r="C295" s="22"/>
      <c r="D295" s="22"/>
      <c r="H295" s="7"/>
      <c r="I295">
        <f>IF(G295="",1,IFERROR(VLOOKUP(G295,Assumptions!$F$4:$G$6,2,FALSE),1))</f>
        <v>1</v>
      </c>
      <c r="J295" s="7">
        <f t="shared" si="12"/>
        <v>0</v>
      </c>
      <c r="M295" s="7">
        <f>IF(J295="",,J295*IFERROR(K295,1)*IFERROR(VLOOKUP(L295,Assumptions!$A$26:$C$29,2,FALSE),1))</f>
        <v>0</v>
      </c>
      <c r="O295" s="7">
        <f t="shared" si="13"/>
        <v>0</v>
      </c>
      <c r="P295" s="19"/>
      <c r="Q295" s="19"/>
      <c r="R295" t="str">
        <f t="shared" ca="1" si="14"/>
        <v>Expired</v>
      </c>
      <c r="S295" s="22"/>
    </row>
    <row r="296" spans="3:19" x14ac:dyDescent="0.3">
      <c r="C296" s="22"/>
      <c r="D296" s="22"/>
      <c r="H296" s="7"/>
      <c r="I296">
        <f>IF(G296="",1,IFERROR(VLOOKUP(G296,Assumptions!$F$4:$G$6,2,FALSE),1))</f>
        <v>1</v>
      </c>
      <c r="J296" s="7">
        <f t="shared" si="12"/>
        <v>0</v>
      </c>
      <c r="M296" s="7">
        <f>IF(J296="",,J296*IFERROR(K296,1)*IFERROR(VLOOKUP(L296,Assumptions!$A$26:$C$29,2,FALSE),1))</f>
        <v>0</v>
      </c>
      <c r="O296" s="7">
        <f t="shared" si="13"/>
        <v>0</v>
      </c>
      <c r="P296" s="19"/>
      <c r="Q296" s="19"/>
      <c r="R296" t="str">
        <f t="shared" ca="1" si="14"/>
        <v>Expired</v>
      </c>
      <c r="S296" s="22"/>
    </row>
    <row r="297" spans="3:19" x14ac:dyDescent="0.3">
      <c r="C297" s="22"/>
      <c r="D297" s="22"/>
      <c r="H297" s="7"/>
      <c r="I297">
        <f>IF(G297="",1,IFERROR(VLOOKUP(G297,Assumptions!$F$4:$G$6,2,FALSE),1))</f>
        <v>1</v>
      </c>
      <c r="J297" s="7">
        <f t="shared" si="12"/>
        <v>0</v>
      </c>
      <c r="M297" s="7">
        <f>IF(J297="",,J297*IFERROR(K297,1)*IFERROR(VLOOKUP(L297,Assumptions!$A$26:$C$29,2,FALSE),1))</f>
        <v>0</v>
      </c>
      <c r="O297" s="7">
        <f t="shared" si="13"/>
        <v>0</v>
      </c>
      <c r="P297" s="19"/>
      <c r="Q297" s="19"/>
      <c r="R297" t="str">
        <f t="shared" ca="1" si="14"/>
        <v>Expired</v>
      </c>
      <c r="S297" s="22"/>
    </row>
    <row r="298" spans="3:19" x14ac:dyDescent="0.3">
      <c r="C298" s="22"/>
      <c r="D298" s="22"/>
      <c r="H298" s="7"/>
      <c r="I298">
        <f>IF(G298="",1,IFERROR(VLOOKUP(G298,Assumptions!$F$4:$G$6,2,FALSE),1))</f>
        <v>1</v>
      </c>
      <c r="J298" s="7">
        <f t="shared" si="12"/>
        <v>0</v>
      </c>
      <c r="M298" s="7">
        <f>IF(J298="",,J298*IFERROR(K298,1)*IFERROR(VLOOKUP(L298,Assumptions!$A$26:$C$29,2,FALSE),1))</f>
        <v>0</v>
      </c>
      <c r="O298" s="7">
        <f t="shared" si="13"/>
        <v>0</v>
      </c>
      <c r="P298" s="19"/>
      <c r="Q298" s="19"/>
      <c r="R298" t="str">
        <f t="shared" ca="1" si="14"/>
        <v>Expired</v>
      </c>
      <c r="S298" s="22"/>
    </row>
    <row r="299" spans="3:19" x14ac:dyDescent="0.3">
      <c r="C299" s="22"/>
      <c r="D299" s="22"/>
      <c r="H299" s="7"/>
      <c r="I299">
        <f>IF(G299="",1,IFERROR(VLOOKUP(G299,Assumptions!$F$4:$G$6,2,FALSE),1))</f>
        <v>1</v>
      </c>
      <c r="J299" s="7">
        <f t="shared" si="12"/>
        <v>0</v>
      </c>
      <c r="M299" s="7">
        <f>IF(J299="",,J299*IFERROR(K299,1)*IFERROR(VLOOKUP(L299,Assumptions!$A$26:$C$29,2,FALSE),1))</f>
        <v>0</v>
      </c>
      <c r="O299" s="7">
        <f t="shared" si="13"/>
        <v>0</v>
      </c>
      <c r="P299" s="19"/>
      <c r="Q299" s="19"/>
      <c r="R299" t="str">
        <f t="shared" ca="1" si="14"/>
        <v>Expired</v>
      </c>
      <c r="S299" s="22"/>
    </row>
    <row r="300" spans="3:19" x14ac:dyDescent="0.3">
      <c r="C300" s="22"/>
      <c r="D300" s="22"/>
      <c r="H300" s="7"/>
      <c r="I300">
        <f>IF(G300="",1,IFERROR(VLOOKUP(G300,Assumptions!$F$4:$G$6,2,FALSE),1))</f>
        <v>1</v>
      </c>
      <c r="J300" s="7">
        <f t="shared" si="12"/>
        <v>0</v>
      </c>
      <c r="M300" s="7">
        <f>IF(J300="",,J300*IFERROR(K300,1)*IFERROR(VLOOKUP(L300,Assumptions!$A$26:$C$29,2,FALSE),1))</f>
        <v>0</v>
      </c>
      <c r="O300" s="7">
        <f t="shared" si="13"/>
        <v>0</v>
      </c>
      <c r="P300" s="19"/>
      <c r="Q300" s="19"/>
      <c r="R300" t="str">
        <f t="shared" ca="1" si="14"/>
        <v>Expired</v>
      </c>
      <c r="S300" s="22"/>
    </row>
    <row r="301" spans="3:19" x14ac:dyDescent="0.3">
      <c r="C301" s="22"/>
      <c r="D301" s="22"/>
      <c r="H301" s="7"/>
      <c r="I301">
        <f>IF(G301="",1,IFERROR(VLOOKUP(G301,Assumptions!$F$4:$G$6,2,FALSE),1))</f>
        <v>1</v>
      </c>
      <c r="J301" s="7">
        <f t="shared" si="12"/>
        <v>0</v>
      </c>
      <c r="M301" s="7">
        <f>IF(J301="",,J301*IFERROR(K301,1)*IFERROR(VLOOKUP(L301,Assumptions!$A$26:$C$29,2,FALSE),1))</f>
        <v>0</v>
      </c>
      <c r="O301" s="7">
        <f t="shared" si="13"/>
        <v>0</v>
      </c>
      <c r="P301" s="19"/>
      <c r="Q301" s="19"/>
      <c r="R301" t="str">
        <f t="shared" ca="1" si="14"/>
        <v>Expired</v>
      </c>
      <c r="S301" s="22"/>
    </row>
    <row r="302" spans="3:19" x14ac:dyDescent="0.3">
      <c r="C302" s="22"/>
      <c r="D302" s="22"/>
      <c r="H302" s="7"/>
      <c r="I302">
        <f>IF(G302="",1,IFERROR(VLOOKUP(G302,Assumptions!$F$4:$G$6,2,FALSE),1))</f>
        <v>1</v>
      </c>
      <c r="J302" s="7">
        <f t="shared" si="12"/>
        <v>0</v>
      </c>
      <c r="M302" s="7">
        <f>IF(J302="",,J302*IFERROR(K302,1)*IFERROR(VLOOKUP(L302,Assumptions!$A$26:$C$29,2,FALSE),1))</f>
        <v>0</v>
      </c>
      <c r="O302" s="7">
        <f t="shared" si="13"/>
        <v>0</v>
      </c>
      <c r="P302" s="19"/>
      <c r="Q302" s="19"/>
      <c r="R302" t="str">
        <f t="shared" ca="1" si="14"/>
        <v>Expired</v>
      </c>
      <c r="S302" s="22"/>
    </row>
    <row r="303" spans="3:19" x14ac:dyDescent="0.3">
      <c r="C303" s="22"/>
      <c r="D303" s="22"/>
      <c r="H303" s="7"/>
      <c r="I303">
        <f>IF(G303="",1,IFERROR(VLOOKUP(G303,Assumptions!$F$4:$G$6,2,FALSE),1))</f>
        <v>1</v>
      </c>
      <c r="J303" s="7">
        <f t="shared" si="12"/>
        <v>0</v>
      </c>
      <c r="M303" s="7">
        <f>IF(J303="",,J303*IFERROR(K303,1)*IFERROR(VLOOKUP(L303,Assumptions!$A$26:$C$29,2,FALSE),1))</f>
        <v>0</v>
      </c>
      <c r="O303" s="7">
        <f t="shared" si="13"/>
        <v>0</v>
      </c>
      <c r="P303" s="19"/>
      <c r="Q303" s="19"/>
      <c r="R303" t="str">
        <f t="shared" ca="1" si="14"/>
        <v>Expired</v>
      </c>
      <c r="S303" s="22"/>
    </row>
    <row r="304" spans="3:19" x14ac:dyDescent="0.3">
      <c r="C304" s="22"/>
      <c r="D304" s="22"/>
      <c r="H304" s="7"/>
      <c r="I304">
        <f>IF(G304="",1,IFERROR(VLOOKUP(G304,Assumptions!$F$4:$G$6,2,FALSE),1))</f>
        <v>1</v>
      </c>
      <c r="J304" s="7">
        <f t="shared" si="12"/>
        <v>0</v>
      </c>
      <c r="M304" s="7">
        <f>IF(J304="",,J304*IFERROR(K304,1)*IFERROR(VLOOKUP(L304,Assumptions!$A$26:$C$29,2,FALSE),1))</f>
        <v>0</v>
      </c>
      <c r="O304" s="7">
        <f t="shared" si="13"/>
        <v>0</v>
      </c>
      <c r="P304" s="19"/>
      <c r="Q304" s="19"/>
      <c r="R304" t="str">
        <f t="shared" ca="1" si="14"/>
        <v>Expired</v>
      </c>
      <c r="S304" s="22"/>
    </row>
    <row r="305" spans="3:19" x14ac:dyDescent="0.3">
      <c r="C305" s="22"/>
      <c r="D305" s="22"/>
      <c r="H305" s="7"/>
      <c r="I305">
        <f>IF(G305="",1,IFERROR(VLOOKUP(G305,Assumptions!$F$4:$G$6,2,FALSE),1))</f>
        <v>1</v>
      </c>
      <c r="J305" s="7">
        <f t="shared" si="12"/>
        <v>0</v>
      </c>
      <c r="M305" s="7">
        <f>IF(J305="",,J305*IFERROR(K305,1)*IFERROR(VLOOKUP(L305,Assumptions!$A$26:$C$29,2,FALSE),1))</f>
        <v>0</v>
      </c>
      <c r="O305" s="7">
        <f t="shared" si="13"/>
        <v>0</v>
      </c>
      <c r="P305" s="19"/>
      <c r="Q305" s="19"/>
      <c r="R305" t="str">
        <f t="shared" ca="1" si="14"/>
        <v>Expired</v>
      </c>
      <c r="S305" s="22"/>
    </row>
    <row r="306" spans="3:19" x14ac:dyDescent="0.3">
      <c r="C306" s="22"/>
      <c r="D306" s="22"/>
      <c r="H306" s="7"/>
      <c r="I306">
        <f>IF(G306="",1,IFERROR(VLOOKUP(G306,Assumptions!$F$4:$G$6,2,FALSE),1))</f>
        <v>1</v>
      </c>
      <c r="J306" s="7">
        <f t="shared" si="12"/>
        <v>0</v>
      </c>
      <c r="M306" s="7">
        <f>IF(J306="",,J306*IFERROR(K306,1)*IFERROR(VLOOKUP(L306,Assumptions!$A$26:$C$29,2,FALSE),1))</f>
        <v>0</v>
      </c>
      <c r="O306" s="7">
        <f t="shared" si="13"/>
        <v>0</v>
      </c>
      <c r="P306" s="19"/>
      <c r="Q306" s="19"/>
      <c r="R306" t="str">
        <f t="shared" ca="1" si="14"/>
        <v>Expired</v>
      </c>
      <c r="S306" s="22"/>
    </row>
    <row r="307" spans="3:19" x14ac:dyDescent="0.3">
      <c r="C307" s="22"/>
      <c r="D307" s="22"/>
      <c r="H307" s="7"/>
      <c r="I307">
        <f>IF(G307="",1,IFERROR(VLOOKUP(G307,Assumptions!$F$4:$G$6,2,FALSE),1))</f>
        <v>1</v>
      </c>
      <c r="J307" s="7">
        <f t="shared" si="12"/>
        <v>0</v>
      </c>
      <c r="M307" s="7">
        <f>IF(J307="",,J307*IFERROR(K307,1)*IFERROR(VLOOKUP(L307,Assumptions!$A$26:$C$29,2,FALSE),1))</f>
        <v>0</v>
      </c>
      <c r="O307" s="7">
        <f t="shared" si="13"/>
        <v>0</v>
      </c>
      <c r="P307" s="19"/>
      <c r="Q307" s="19"/>
      <c r="R307" t="str">
        <f t="shared" ca="1" si="14"/>
        <v>Expired</v>
      </c>
      <c r="S307" s="22"/>
    </row>
    <row r="308" spans="3:19" x14ac:dyDescent="0.3">
      <c r="C308" s="22"/>
      <c r="D308" s="22"/>
      <c r="H308" s="7"/>
      <c r="I308">
        <f>IF(G308="",1,IFERROR(VLOOKUP(G308,Assumptions!$F$4:$G$6,2,FALSE),1))</f>
        <v>1</v>
      </c>
      <c r="J308" s="7">
        <f t="shared" si="12"/>
        <v>0</v>
      </c>
      <c r="M308" s="7">
        <f>IF(J308="",,J308*IFERROR(K308,1)*IFERROR(VLOOKUP(L308,Assumptions!$A$26:$C$29,2,FALSE),1))</f>
        <v>0</v>
      </c>
      <c r="O308" s="7">
        <f t="shared" si="13"/>
        <v>0</v>
      </c>
      <c r="P308" s="19"/>
      <c r="Q308" s="19"/>
      <c r="R308" t="str">
        <f t="shared" ca="1" si="14"/>
        <v>Expired</v>
      </c>
      <c r="S308" s="22"/>
    </row>
    <row r="309" spans="3:19" x14ac:dyDescent="0.3">
      <c r="C309" s="22"/>
      <c r="D309" s="22"/>
      <c r="H309" s="7"/>
      <c r="I309">
        <f>IF(G309="",1,IFERROR(VLOOKUP(G309,Assumptions!$F$4:$G$6,2,FALSE),1))</f>
        <v>1</v>
      </c>
      <c r="J309" s="7">
        <f t="shared" si="12"/>
        <v>0</v>
      </c>
      <c r="M309" s="7">
        <f>IF(J309="",,J309*IFERROR(K309,1)*IFERROR(VLOOKUP(L309,Assumptions!$A$26:$C$29,2,FALSE),1))</f>
        <v>0</v>
      </c>
      <c r="O309" s="7">
        <f t="shared" si="13"/>
        <v>0</v>
      </c>
      <c r="P309" s="19"/>
      <c r="Q309" s="19"/>
      <c r="R309" t="str">
        <f t="shared" ca="1" si="14"/>
        <v>Expired</v>
      </c>
      <c r="S309" s="22"/>
    </row>
    <row r="310" spans="3:19" x14ac:dyDescent="0.3">
      <c r="C310" s="22"/>
      <c r="D310" s="22"/>
      <c r="H310" s="7"/>
      <c r="I310">
        <f>IF(G310="",1,IFERROR(VLOOKUP(G310,Assumptions!$F$4:$G$6,2,FALSE),1))</f>
        <v>1</v>
      </c>
      <c r="J310" s="7">
        <f t="shared" si="12"/>
        <v>0</v>
      </c>
      <c r="M310" s="7">
        <f>IF(J310="",,J310*IFERROR(K310,1)*IFERROR(VLOOKUP(L310,Assumptions!$A$26:$C$29,2,FALSE),1))</f>
        <v>0</v>
      </c>
      <c r="O310" s="7">
        <f t="shared" si="13"/>
        <v>0</v>
      </c>
      <c r="P310" s="19"/>
      <c r="Q310" s="19"/>
      <c r="R310" t="str">
        <f t="shared" ca="1" si="14"/>
        <v>Expired</v>
      </c>
      <c r="S310" s="22"/>
    </row>
    <row r="311" spans="3:19" x14ac:dyDescent="0.3">
      <c r="C311" s="22"/>
      <c r="D311" s="22"/>
      <c r="H311" s="7"/>
      <c r="I311">
        <f>IF(G311="",1,IFERROR(VLOOKUP(G311,Assumptions!$F$4:$G$6,2,FALSE),1))</f>
        <v>1</v>
      </c>
      <c r="J311" s="7">
        <f t="shared" si="12"/>
        <v>0</v>
      </c>
      <c r="M311" s="7">
        <f>IF(J311="",,J311*IFERROR(K311,1)*IFERROR(VLOOKUP(L311,Assumptions!$A$26:$C$29,2,FALSE),1))</f>
        <v>0</v>
      </c>
      <c r="O311" s="7">
        <f t="shared" si="13"/>
        <v>0</v>
      </c>
      <c r="P311" s="19"/>
      <c r="Q311" s="19"/>
      <c r="R311" t="str">
        <f t="shared" ca="1" si="14"/>
        <v>Expired</v>
      </c>
      <c r="S311" s="22"/>
    </row>
    <row r="312" spans="3:19" x14ac:dyDescent="0.3">
      <c r="C312" s="22"/>
      <c r="D312" s="22"/>
      <c r="H312" s="7"/>
      <c r="I312">
        <f>IF(G312="",1,IFERROR(VLOOKUP(G312,Assumptions!$F$4:$G$6,2,FALSE),1))</f>
        <v>1</v>
      </c>
      <c r="J312" s="7">
        <f t="shared" si="12"/>
        <v>0</v>
      </c>
      <c r="M312" s="7">
        <f>IF(J312="",,J312*IFERROR(K312,1)*IFERROR(VLOOKUP(L312,Assumptions!$A$26:$C$29,2,FALSE),1))</f>
        <v>0</v>
      </c>
      <c r="O312" s="7">
        <f t="shared" si="13"/>
        <v>0</v>
      </c>
      <c r="P312" s="19"/>
      <c r="Q312" s="19"/>
      <c r="R312" t="str">
        <f t="shared" ca="1" si="14"/>
        <v>Expired</v>
      </c>
      <c r="S312" s="22"/>
    </row>
    <row r="313" spans="3:19" x14ac:dyDescent="0.3">
      <c r="C313" s="22"/>
      <c r="D313" s="22"/>
      <c r="H313" s="7"/>
      <c r="I313">
        <f>IF(G313="",1,IFERROR(VLOOKUP(G313,Assumptions!$F$4:$G$6,2,FALSE),1))</f>
        <v>1</v>
      </c>
      <c r="J313" s="7">
        <f t="shared" si="12"/>
        <v>0</v>
      </c>
      <c r="M313" s="7">
        <f>IF(J313="",,J313*IFERROR(K313,1)*IFERROR(VLOOKUP(L313,Assumptions!$A$26:$C$29,2,FALSE),1))</f>
        <v>0</v>
      </c>
      <c r="O313" s="7">
        <f t="shared" si="13"/>
        <v>0</v>
      </c>
      <c r="P313" s="19"/>
      <c r="Q313" s="19"/>
      <c r="R313" t="str">
        <f t="shared" ca="1" si="14"/>
        <v>Expired</v>
      </c>
      <c r="S313" s="22"/>
    </row>
    <row r="314" spans="3:19" x14ac:dyDescent="0.3">
      <c r="C314" s="22"/>
      <c r="D314" s="22"/>
      <c r="H314" s="7"/>
      <c r="I314">
        <f>IF(G314="",1,IFERROR(VLOOKUP(G314,Assumptions!$F$4:$G$6,2,FALSE),1))</f>
        <v>1</v>
      </c>
      <c r="J314" s="7">
        <f t="shared" si="12"/>
        <v>0</v>
      </c>
      <c r="M314" s="7">
        <f>IF(J314="",,J314*IFERROR(K314,1)*IFERROR(VLOOKUP(L314,Assumptions!$A$26:$C$29,2,FALSE),1))</f>
        <v>0</v>
      </c>
      <c r="O314" s="7">
        <f t="shared" si="13"/>
        <v>0</v>
      </c>
      <c r="P314" s="19"/>
      <c r="Q314" s="19"/>
      <c r="R314" t="str">
        <f t="shared" ca="1" si="14"/>
        <v>Expired</v>
      </c>
      <c r="S314" s="22"/>
    </row>
    <row r="315" spans="3:19" x14ac:dyDescent="0.3">
      <c r="C315" s="22"/>
      <c r="D315" s="22"/>
      <c r="H315" s="7"/>
      <c r="I315">
        <f>IF(G315="",1,IFERROR(VLOOKUP(G315,Assumptions!$F$4:$G$6,2,FALSE),1))</f>
        <v>1</v>
      </c>
      <c r="J315" s="7">
        <f t="shared" si="12"/>
        <v>0</v>
      </c>
      <c r="M315" s="7">
        <f>IF(J315="",,J315*IFERROR(K315,1)*IFERROR(VLOOKUP(L315,Assumptions!$A$26:$C$29,2,FALSE),1))</f>
        <v>0</v>
      </c>
      <c r="O315" s="7">
        <f t="shared" si="13"/>
        <v>0</v>
      </c>
      <c r="P315" s="19"/>
      <c r="Q315" s="19"/>
      <c r="R315" t="str">
        <f t="shared" ca="1" si="14"/>
        <v>Expired</v>
      </c>
      <c r="S315" s="22"/>
    </row>
    <row r="316" spans="3:19" x14ac:dyDescent="0.3">
      <c r="C316" s="22"/>
      <c r="D316" s="22"/>
      <c r="H316" s="7"/>
      <c r="I316">
        <f>IF(G316="",1,IFERROR(VLOOKUP(G316,Assumptions!$F$4:$G$6,2,FALSE),1))</f>
        <v>1</v>
      </c>
      <c r="J316" s="7">
        <f t="shared" si="12"/>
        <v>0</v>
      </c>
      <c r="M316" s="7">
        <f>IF(J316="",,J316*IFERROR(K316,1)*IFERROR(VLOOKUP(L316,Assumptions!$A$26:$C$29,2,FALSE),1))</f>
        <v>0</v>
      </c>
      <c r="O316" s="7">
        <f t="shared" si="13"/>
        <v>0</v>
      </c>
      <c r="P316" s="19"/>
      <c r="Q316" s="19"/>
      <c r="R316" t="str">
        <f t="shared" ca="1" si="14"/>
        <v>Expired</v>
      </c>
      <c r="S316" s="22"/>
    </row>
    <row r="317" spans="3:19" x14ac:dyDescent="0.3">
      <c r="C317" s="22"/>
      <c r="D317" s="22"/>
      <c r="H317" s="7"/>
      <c r="I317">
        <f>IF(G317="",1,IFERROR(VLOOKUP(G317,Assumptions!$F$4:$G$6,2,FALSE),1))</f>
        <v>1</v>
      </c>
      <c r="J317" s="7">
        <f t="shared" si="12"/>
        <v>0</v>
      </c>
      <c r="M317" s="7">
        <f>IF(J317="",,J317*IFERROR(K317,1)*IFERROR(VLOOKUP(L317,Assumptions!$A$26:$C$29,2,FALSE),1))</f>
        <v>0</v>
      </c>
      <c r="O317" s="7">
        <f t="shared" si="13"/>
        <v>0</v>
      </c>
      <c r="P317" s="19"/>
      <c r="Q317" s="19"/>
      <c r="R317" t="str">
        <f t="shared" ca="1" si="14"/>
        <v>Expired</v>
      </c>
      <c r="S317" s="22"/>
    </row>
    <row r="318" spans="3:19" x14ac:dyDescent="0.3">
      <c r="C318" s="22"/>
      <c r="D318" s="22"/>
      <c r="H318" s="7"/>
      <c r="I318">
        <f>IF(G318="",1,IFERROR(VLOOKUP(G318,Assumptions!$F$4:$G$6,2,FALSE),1))</f>
        <v>1</v>
      </c>
      <c r="J318" s="7">
        <f t="shared" si="12"/>
        <v>0</v>
      </c>
      <c r="M318" s="7">
        <f>IF(J318="",,J318*IFERROR(K318,1)*IFERROR(VLOOKUP(L318,Assumptions!$A$26:$C$29,2,FALSE),1))</f>
        <v>0</v>
      </c>
      <c r="O318" s="7">
        <f t="shared" si="13"/>
        <v>0</v>
      </c>
      <c r="P318" s="19"/>
      <c r="Q318" s="19"/>
      <c r="R318" t="str">
        <f t="shared" ca="1" si="14"/>
        <v>Expired</v>
      </c>
      <c r="S318" s="22"/>
    </row>
    <row r="319" spans="3:19" x14ac:dyDescent="0.3">
      <c r="C319" s="22"/>
      <c r="D319" s="22"/>
      <c r="H319" s="7"/>
      <c r="I319">
        <f>IF(G319="",1,IFERROR(VLOOKUP(G319,Assumptions!$F$4:$G$6,2,FALSE),1))</f>
        <v>1</v>
      </c>
      <c r="J319" s="7">
        <f t="shared" si="12"/>
        <v>0</v>
      </c>
      <c r="M319" s="7">
        <f>IF(J319="",,J319*IFERROR(K319,1)*IFERROR(VLOOKUP(L319,Assumptions!$A$26:$C$29,2,FALSE),1))</f>
        <v>0</v>
      </c>
      <c r="O319" s="7">
        <f t="shared" si="13"/>
        <v>0</v>
      </c>
      <c r="P319" s="19"/>
      <c r="Q319" s="19"/>
      <c r="R319" t="str">
        <f t="shared" ca="1" si="14"/>
        <v>Expired</v>
      </c>
      <c r="S319" s="22"/>
    </row>
    <row r="320" spans="3:19" x14ac:dyDescent="0.3">
      <c r="C320" s="22"/>
      <c r="D320" s="22"/>
      <c r="H320" s="7"/>
      <c r="I320">
        <f>IF(G320="",1,IFERROR(VLOOKUP(G320,Assumptions!$F$4:$G$6,2,FALSE),1))</f>
        <v>1</v>
      </c>
      <c r="J320" s="7">
        <f t="shared" si="12"/>
        <v>0</v>
      </c>
      <c r="M320" s="7">
        <f>IF(J320="",,J320*IFERROR(K320,1)*IFERROR(VLOOKUP(L320,Assumptions!$A$26:$C$29,2,FALSE),1))</f>
        <v>0</v>
      </c>
      <c r="O320" s="7">
        <f t="shared" si="13"/>
        <v>0</v>
      </c>
      <c r="P320" s="19"/>
      <c r="Q320" s="19"/>
      <c r="R320" t="str">
        <f t="shared" ca="1" si="14"/>
        <v>Expired</v>
      </c>
      <c r="S320" s="22"/>
    </row>
    <row r="321" spans="3:19" x14ac:dyDescent="0.3">
      <c r="C321" s="22"/>
      <c r="D321" s="22"/>
      <c r="H321" s="7"/>
      <c r="I321">
        <f>IF(G321="",1,IFERROR(VLOOKUP(G321,Assumptions!$F$4:$G$6,2,FALSE),1))</f>
        <v>1</v>
      </c>
      <c r="J321" s="7">
        <f t="shared" si="12"/>
        <v>0</v>
      </c>
      <c r="M321" s="7">
        <f>IF(J321="",,J321*IFERROR(K321,1)*IFERROR(VLOOKUP(L321,Assumptions!$A$26:$C$29,2,FALSE),1))</f>
        <v>0</v>
      </c>
      <c r="O321" s="7">
        <f t="shared" si="13"/>
        <v>0</v>
      </c>
      <c r="P321" s="19"/>
      <c r="Q321" s="19"/>
      <c r="R321" t="str">
        <f t="shared" ca="1" si="14"/>
        <v>Expired</v>
      </c>
      <c r="S321" s="22"/>
    </row>
    <row r="322" spans="3:19" x14ac:dyDescent="0.3">
      <c r="C322" s="22"/>
      <c r="D322" s="22"/>
      <c r="H322" s="7"/>
      <c r="I322">
        <f>IF(G322="",1,IFERROR(VLOOKUP(G322,Assumptions!$F$4:$G$6,2,FALSE),1))</f>
        <v>1</v>
      </c>
      <c r="J322" s="7">
        <f t="shared" ref="J322:J385" si="15">IF(H322="",,H322*I322)</f>
        <v>0</v>
      </c>
      <c r="M322" s="7">
        <f>IF(J322="",,J322*IFERROR(K322,1)*IFERROR(VLOOKUP(L322,Assumptions!$A$26:$C$29,2,FALSE),1))</f>
        <v>0</v>
      </c>
      <c r="O322" s="7">
        <f t="shared" ref="O322:O385" si="16">IF(M322="",,M322*(1+IF(N322="20%",0.2,0)))</f>
        <v>0</v>
      </c>
      <c r="P322" s="19"/>
      <c r="Q322" s="19"/>
      <c r="R322" t="str">
        <f t="shared" ref="R322:R385" ca="1" si="17">IF(AND(Q322&lt;=TODAY()+30,Q322&gt;=TODAY()),"Due Soon",IF(Q322&lt;TODAY(),"Expired",""))</f>
        <v>Expired</v>
      </c>
      <c r="S322" s="22"/>
    </row>
    <row r="323" spans="3:19" x14ac:dyDescent="0.3">
      <c r="C323" s="22"/>
      <c r="D323" s="22"/>
      <c r="H323" s="7"/>
      <c r="I323">
        <f>IF(G323="",1,IFERROR(VLOOKUP(G323,Assumptions!$F$4:$G$6,2,FALSE),1))</f>
        <v>1</v>
      </c>
      <c r="J323" s="7">
        <f t="shared" si="15"/>
        <v>0</v>
      </c>
      <c r="M323" s="7">
        <f>IF(J323="",,J323*IFERROR(K323,1)*IFERROR(VLOOKUP(L323,Assumptions!$A$26:$C$29,2,FALSE),1))</f>
        <v>0</v>
      </c>
      <c r="O323" s="7">
        <f t="shared" si="16"/>
        <v>0</v>
      </c>
      <c r="P323" s="19"/>
      <c r="Q323" s="19"/>
      <c r="R323" t="str">
        <f t="shared" ca="1" si="17"/>
        <v>Expired</v>
      </c>
      <c r="S323" s="22"/>
    </row>
    <row r="324" spans="3:19" x14ac:dyDescent="0.3">
      <c r="C324" s="22"/>
      <c r="D324" s="22"/>
      <c r="H324" s="7"/>
      <c r="I324">
        <f>IF(G324="",1,IFERROR(VLOOKUP(G324,Assumptions!$F$4:$G$6,2,FALSE),1))</f>
        <v>1</v>
      </c>
      <c r="J324" s="7">
        <f t="shared" si="15"/>
        <v>0</v>
      </c>
      <c r="M324" s="7">
        <f>IF(J324="",,J324*IFERROR(K324,1)*IFERROR(VLOOKUP(L324,Assumptions!$A$26:$C$29,2,FALSE),1))</f>
        <v>0</v>
      </c>
      <c r="O324" s="7">
        <f t="shared" si="16"/>
        <v>0</v>
      </c>
      <c r="P324" s="19"/>
      <c r="Q324" s="19"/>
      <c r="R324" t="str">
        <f t="shared" ca="1" si="17"/>
        <v>Expired</v>
      </c>
      <c r="S324" s="22"/>
    </row>
    <row r="325" spans="3:19" x14ac:dyDescent="0.3">
      <c r="C325" s="22"/>
      <c r="D325" s="22"/>
      <c r="H325" s="7"/>
      <c r="I325">
        <f>IF(G325="",1,IFERROR(VLOOKUP(G325,Assumptions!$F$4:$G$6,2,FALSE),1))</f>
        <v>1</v>
      </c>
      <c r="J325" s="7">
        <f t="shared" si="15"/>
        <v>0</v>
      </c>
      <c r="M325" s="7">
        <f>IF(J325="",,J325*IFERROR(K325,1)*IFERROR(VLOOKUP(L325,Assumptions!$A$26:$C$29,2,FALSE),1))</f>
        <v>0</v>
      </c>
      <c r="O325" s="7">
        <f t="shared" si="16"/>
        <v>0</v>
      </c>
      <c r="P325" s="19"/>
      <c r="Q325" s="19"/>
      <c r="R325" t="str">
        <f t="shared" ca="1" si="17"/>
        <v>Expired</v>
      </c>
      <c r="S325" s="22"/>
    </row>
    <row r="326" spans="3:19" x14ac:dyDescent="0.3">
      <c r="C326" s="22"/>
      <c r="D326" s="22"/>
      <c r="H326" s="7"/>
      <c r="I326">
        <f>IF(G326="",1,IFERROR(VLOOKUP(G326,Assumptions!$F$4:$G$6,2,FALSE),1))</f>
        <v>1</v>
      </c>
      <c r="J326" s="7">
        <f t="shared" si="15"/>
        <v>0</v>
      </c>
      <c r="M326" s="7">
        <f>IF(J326="",,J326*IFERROR(K326,1)*IFERROR(VLOOKUP(L326,Assumptions!$A$26:$C$29,2,FALSE),1))</f>
        <v>0</v>
      </c>
      <c r="O326" s="7">
        <f t="shared" si="16"/>
        <v>0</v>
      </c>
      <c r="P326" s="19"/>
      <c r="Q326" s="19"/>
      <c r="R326" t="str">
        <f t="shared" ca="1" si="17"/>
        <v>Expired</v>
      </c>
      <c r="S326" s="22"/>
    </row>
    <row r="327" spans="3:19" x14ac:dyDescent="0.3">
      <c r="C327" s="22"/>
      <c r="D327" s="22"/>
      <c r="H327" s="7"/>
      <c r="I327">
        <f>IF(G327="",1,IFERROR(VLOOKUP(G327,Assumptions!$F$4:$G$6,2,FALSE),1))</f>
        <v>1</v>
      </c>
      <c r="J327" s="7">
        <f t="shared" si="15"/>
        <v>0</v>
      </c>
      <c r="M327" s="7">
        <f>IF(J327="",,J327*IFERROR(K327,1)*IFERROR(VLOOKUP(L327,Assumptions!$A$26:$C$29,2,FALSE),1))</f>
        <v>0</v>
      </c>
      <c r="O327" s="7">
        <f t="shared" si="16"/>
        <v>0</v>
      </c>
      <c r="P327" s="19"/>
      <c r="Q327" s="19"/>
      <c r="R327" t="str">
        <f t="shared" ca="1" si="17"/>
        <v>Expired</v>
      </c>
      <c r="S327" s="22"/>
    </row>
    <row r="328" spans="3:19" x14ac:dyDescent="0.3">
      <c r="C328" s="22"/>
      <c r="D328" s="22"/>
      <c r="H328" s="7"/>
      <c r="I328">
        <f>IF(G328="",1,IFERROR(VLOOKUP(G328,Assumptions!$F$4:$G$6,2,FALSE),1))</f>
        <v>1</v>
      </c>
      <c r="J328" s="7">
        <f t="shared" si="15"/>
        <v>0</v>
      </c>
      <c r="M328" s="7">
        <f>IF(J328="",,J328*IFERROR(K328,1)*IFERROR(VLOOKUP(L328,Assumptions!$A$26:$C$29,2,FALSE),1))</f>
        <v>0</v>
      </c>
      <c r="O328" s="7">
        <f t="shared" si="16"/>
        <v>0</v>
      </c>
      <c r="P328" s="19"/>
      <c r="Q328" s="19"/>
      <c r="R328" t="str">
        <f t="shared" ca="1" si="17"/>
        <v>Expired</v>
      </c>
      <c r="S328" s="22"/>
    </row>
    <row r="329" spans="3:19" x14ac:dyDescent="0.3">
      <c r="C329" s="22"/>
      <c r="D329" s="22"/>
      <c r="H329" s="7"/>
      <c r="I329">
        <f>IF(G329="",1,IFERROR(VLOOKUP(G329,Assumptions!$F$4:$G$6,2,FALSE),1))</f>
        <v>1</v>
      </c>
      <c r="J329" s="7">
        <f t="shared" si="15"/>
        <v>0</v>
      </c>
      <c r="M329" s="7">
        <f>IF(J329="",,J329*IFERROR(K329,1)*IFERROR(VLOOKUP(L329,Assumptions!$A$26:$C$29,2,FALSE),1))</f>
        <v>0</v>
      </c>
      <c r="O329" s="7">
        <f t="shared" si="16"/>
        <v>0</v>
      </c>
      <c r="P329" s="19"/>
      <c r="Q329" s="19"/>
      <c r="R329" t="str">
        <f t="shared" ca="1" si="17"/>
        <v>Expired</v>
      </c>
      <c r="S329" s="22"/>
    </row>
    <row r="330" spans="3:19" x14ac:dyDescent="0.3">
      <c r="C330" s="22"/>
      <c r="D330" s="22"/>
      <c r="H330" s="7"/>
      <c r="I330">
        <f>IF(G330="",1,IFERROR(VLOOKUP(G330,Assumptions!$F$4:$G$6,2,FALSE),1))</f>
        <v>1</v>
      </c>
      <c r="J330" s="7">
        <f t="shared" si="15"/>
        <v>0</v>
      </c>
      <c r="M330" s="7">
        <f>IF(J330="",,J330*IFERROR(K330,1)*IFERROR(VLOOKUP(L330,Assumptions!$A$26:$C$29,2,FALSE),1))</f>
        <v>0</v>
      </c>
      <c r="O330" s="7">
        <f t="shared" si="16"/>
        <v>0</v>
      </c>
      <c r="P330" s="19"/>
      <c r="Q330" s="19"/>
      <c r="R330" t="str">
        <f t="shared" ca="1" si="17"/>
        <v>Expired</v>
      </c>
      <c r="S330" s="22"/>
    </row>
    <row r="331" spans="3:19" x14ac:dyDescent="0.3">
      <c r="C331" s="22"/>
      <c r="D331" s="22"/>
      <c r="H331" s="7"/>
      <c r="I331">
        <f>IF(G331="",1,IFERROR(VLOOKUP(G331,Assumptions!$F$4:$G$6,2,FALSE),1))</f>
        <v>1</v>
      </c>
      <c r="J331" s="7">
        <f t="shared" si="15"/>
        <v>0</v>
      </c>
      <c r="M331" s="7">
        <f>IF(J331="",,J331*IFERROR(K331,1)*IFERROR(VLOOKUP(L331,Assumptions!$A$26:$C$29,2,FALSE),1))</f>
        <v>0</v>
      </c>
      <c r="O331" s="7">
        <f t="shared" si="16"/>
        <v>0</v>
      </c>
      <c r="P331" s="19"/>
      <c r="Q331" s="19"/>
      <c r="R331" t="str">
        <f t="shared" ca="1" si="17"/>
        <v>Expired</v>
      </c>
      <c r="S331" s="22"/>
    </row>
    <row r="332" spans="3:19" x14ac:dyDescent="0.3">
      <c r="C332" s="22"/>
      <c r="D332" s="22"/>
      <c r="H332" s="7"/>
      <c r="I332">
        <f>IF(G332="",1,IFERROR(VLOOKUP(G332,Assumptions!$F$4:$G$6,2,FALSE),1))</f>
        <v>1</v>
      </c>
      <c r="J332" s="7">
        <f t="shared" si="15"/>
        <v>0</v>
      </c>
      <c r="M332" s="7">
        <f>IF(J332="",,J332*IFERROR(K332,1)*IFERROR(VLOOKUP(L332,Assumptions!$A$26:$C$29,2,FALSE),1))</f>
        <v>0</v>
      </c>
      <c r="O332" s="7">
        <f t="shared" si="16"/>
        <v>0</v>
      </c>
      <c r="P332" s="19"/>
      <c r="Q332" s="19"/>
      <c r="R332" t="str">
        <f t="shared" ca="1" si="17"/>
        <v>Expired</v>
      </c>
      <c r="S332" s="22"/>
    </row>
    <row r="333" spans="3:19" x14ac:dyDescent="0.3">
      <c r="C333" s="22"/>
      <c r="D333" s="22"/>
      <c r="H333" s="7"/>
      <c r="I333">
        <f>IF(G333="",1,IFERROR(VLOOKUP(G333,Assumptions!$F$4:$G$6,2,FALSE),1))</f>
        <v>1</v>
      </c>
      <c r="J333" s="7">
        <f t="shared" si="15"/>
        <v>0</v>
      </c>
      <c r="M333" s="7">
        <f>IF(J333="",,J333*IFERROR(K333,1)*IFERROR(VLOOKUP(L333,Assumptions!$A$26:$C$29,2,FALSE),1))</f>
        <v>0</v>
      </c>
      <c r="O333" s="7">
        <f t="shared" si="16"/>
        <v>0</v>
      </c>
      <c r="P333" s="19"/>
      <c r="Q333" s="19"/>
      <c r="R333" t="str">
        <f t="shared" ca="1" si="17"/>
        <v>Expired</v>
      </c>
      <c r="S333" s="22"/>
    </row>
    <row r="334" spans="3:19" x14ac:dyDescent="0.3">
      <c r="C334" s="22"/>
      <c r="D334" s="22"/>
      <c r="H334" s="7"/>
      <c r="I334">
        <f>IF(G334="",1,IFERROR(VLOOKUP(G334,Assumptions!$F$4:$G$6,2,FALSE),1))</f>
        <v>1</v>
      </c>
      <c r="J334" s="7">
        <f t="shared" si="15"/>
        <v>0</v>
      </c>
      <c r="M334" s="7">
        <f>IF(J334="",,J334*IFERROR(K334,1)*IFERROR(VLOOKUP(L334,Assumptions!$A$26:$C$29,2,FALSE),1))</f>
        <v>0</v>
      </c>
      <c r="O334" s="7">
        <f t="shared" si="16"/>
        <v>0</v>
      </c>
      <c r="P334" s="19"/>
      <c r="Q334" s="19"/>
      <c r="R334" t="str">
        <f t="shared" ca="1" si="17"/>
        <v>Expired</v>
      </c>
      <c r="S334" s="22"/>
    </row>
    <row r="335" spans="3:19" x14ac:dyDescent="0.3">
      <c r="C335" s="22"/>
      <c r="D335" s="22"/>
      <c r="H335" s="7"/>
      <c r="I335">
        <f>IF(G335="",1,IFERROR(VLOOKUP(G335,Assumptions!$F$4:$G$6,2,FALSE),1))</f>
        <v>1</v>
      </c>
      <c r="J335" s="7">
        <f t="shared" si="15"/>
        <v>0</v>
      </c>
      <c r="M335" s="7">
        <f>IF(J335="",,J335*IFERROR(K335,1)*IFERROR(VLOOKUP(L335,Assumptions!$A$26:$C$29,2,FALSE),1))</f>
        <v>0</v>
      </c>
      <c r="O335" s="7">
        <f t="shared" si="16"/>
        <v>0</v>
      </c>
      <c r="P335" s="19"/>
      <c r="Q335" s="19"/>
      <c r="R335" t="str">
        <f t="shared" ca="1" si="17"/>
        <v>Expired</v>
      </c>
      <c r="S335" s="22"/>
    </row>
    <row r="336" spans="3:19" x14ac:dyDescent="0.3">
      <c r="C336" s="22"/>
      <c r="D336" s="22"/>
      <c r="H336" s="7"/>
      <c r="I336">
        <f>IF(G336="",1,IFERROR(VLOOKUP(G336,Assumptions!$F$4:$G$6,2,FALSE),1))</f>
        <v>1</v>
      </c>
      <c r="J336" s="7">
        <f t="shared" si="15"/>
        <v>0</v>
      </c>
      <c r="M336" s="7">
        <f>IF(J336="",,J336*IFERROR(K336,1)*IFERROR(VLOOKUP(L336,Assumptions!$A$26:$C$29,2,FALSE),1))</f>
        <v>0</v>
      </c>
      <c r="O336" s="7">
        <f t="shared" si="16"/>
        <v>0</v>
      </c>
      <c r="P336" s="19"/>
      <c r="Q336" s="19"/>
      <c r="R336" t="str">
        <f t="shared" ca="1" si="17"/>
        <v>Expired</v>
      </c>
      <c r="S336" s="22"/>
    </row>
    <row r="337" spans="3:19" x14ac:dyDescent="0.3">
      <c r="C337" s="22"/>
      <c r="D337" s="22"/>
      <c r="H337" s="7"/>
      <c r="I337">
        <f>IF(G337="",1,IFERROR(VLOOKUP(G337,Assumptions!$F$4:$G$6,2,FALSE),1))</f>
        <v>1</v>
      </c>
      <c r="J337" s="7">
        <f t="shared" si="15"/>
        <v>0</v>
      </c>
      <c r="M337" s="7">
        <f>IF(J337="",,J337*IFERROR(K337,1)*IFERROR(VLOOKUP(L337,Assumptions!$A$26:$C$29,2,FALSE),1))</f>
        <v>0</v>
      </c>
      <c r="O337" s="7">
        <f t="shared" si="16"/>
        <v>0</v>
      </c>
      <c r="P337" s="19"/>
      <c r="Q337" s="19"/>
      <c r="R337" t="str">
        <f t="shared" ca="1" si="17"/>
        <v>Expired</v>
      </c>
      <c r="S337" s="22"/>
    </row>
    <row r="338" spans="3:19" x14ac:dyDescent="0.3">
      <c r="C338" s="22"/>
      <c r="D338" s="22"/>
      <c r="H338" s="7"/>
      <c r="I338">
        <f>IF(G338="",1,IFERROR(VLOOKUP(G338,Assumptions!$F$4:$G$6,2,FALSE),1))</f>
        <v>1</v>
      </c>
      <c r="J338" s="7">
        <f t="shared" si="15"/>
        <v>0</v>
      </c>
      <c r="M338" s="7">
        <f>IF(J338="",,J338*IFERROR(K338,1)*IFERROR(VLOOKUP(L338,Assumptions!$A$26:$C$29,2,FALSE),1))</f>
        <v>0</v>
      </c>
      <c r="O338" s="7">
        <f t="shared" si="16"/>
        <v>0</v>
      </c>
      <c r="P338" s="19"/>
      <c r="Q338" s="19"/>
      <c r="R338" t="str">
        <f t="shared" ca="1" si="17"/>
        <v>Expired</v>
      </c>
      <c r="S338" s="22"/>
    </row>
    <row r="339" spans="3:19" x14ac:dyDescent="0.3">
      <c r="C339" s="22"/>
      <c r="D339" s="22"/>
      <c r="H339" s="7"/>
      <c r="I339">
        <f>IF(G339="",1,IFERROR(VLOOKUP(G339,Assumptions!$F$4:$G$6,2,FALSE),1))</f>
        <v>1</v>
      </c>
      <c r="J339" s="7">
        <f t="shared" si="15"/>
        <v>0</v>
      </c>
      <c r="M339" s="7">
        <f>IF(J339="",,J339*IFERROR(K339,1)*IFERROR(VLOOKUP(L339,Assumptions!$A$26:$C$29,2,FALSE),1))</f>
        <v>0</v>
      </c>
      <c r="O339" s="7">
        <f t="shared" si="16"/>
        <v>0</v>
      </c>
      <c r="P339" s="19"/>
      <c r="Q339" s="19"/>
      <c r="R339" t="str">
        <f t="shared" ca="1" si="17"/>
        <v>Expired</v>
      </c>
      <c r="S339" s="22"/>
    </row>
    <row r="340" spans="3:19" x14ac:dyDescent="0.3">
      <c r="C340" s="22"/>
      <c r="D340" s="22"/>
      <c r="H340" s="7"/>
      <c r="I340">
        <f>IF(G340="",1,IFERROR(VLOOKUP(G340,Assumptions!$F$4:$G$6,2,FALSE),1))</f>
        <v>1</v>
      </c>
      <c r="J340" s="7">
        <f t="shared" si="15"/>
        <v>0</v>
      </c>
      <c r="M340" s="7">
        <f>IF(J340="",,J340*IFERROR(K340,1)*IFERROR(VLOOKUP(L340,Assumptions!$A$26:$C$29,2,FALSE),1))</f>
        <v>0</v>
      </c>
      <c r="O340" s="7">
        <f t="shared" si="16"/>
        <v>0</v>
      </c>
      <c r="P340" s="19"/>
      <c r="Q340" s="19"/>
      <c r="R340" t="str">
        <f t="shared" ca="1" si="17"/>
        <v>Expired</v>
      </c>
      <c r="S340" s="22"/>
    </row>
    <row r="341" spans="3:19" x14ac:dyDescent="0.3">
      <c r="C341" s="22"/>
      <c r="D341" s="22"/>
      <c r="H341" s="7"/>
      <c r="I341">
        <f>IF(G341="",1,IFERROR(VLOOKUP(G341,Assumptions!$F$4:$G$6,2,FALSE),1))</f>
        <v>1</v>
      </c>
      <c r="J341" s="7">
        <f t="shared" si="15"/>
        <v>0</v>
      </c>
      <c r="M341" s="7">
        <f>IF(J341="",,J341*IFERROR(K341,1)*IFERROR(VLOOKUP(L341,Assumptions!$A$26:$C$29,2,FALSE),1))</f>
        <v>0</v>
      </c>
      <c r="O341" s="7">
        <f t="shared" si="16"/>
        <v>0</v>
      </c>
      <c r="P341" s="19"/>
      <c r="Q341" s="19"/>
      <c r="R341" t="str">
        <f t="shared" ca="1" si="17"/>
        <v>Expired</v>
      </c>
      <c r="S341" s="22"/>
    </row>
    <row r="342" spans="3:19" x14ac:dyDescent="0.3">
      <c r="C342" s="22"/>
      <c r="D342" s="22"/>
      <c r="H342" s="7"/>
      <c r="I342">
        <f>IF(G342="",1,IFERROR(VLOOKUP(G342,Assumptions!$F$4:$G$6,2,FALSE),1))</f>
        <v>1</v>
      </c>
      <c r="J342" s="7">
        <f t="shared" si="15"/>
        <v>0</v>
      </c>
      <c r="M342" s="7">
        <f>IF(J342="",,J342*IFERROR(K342,1)*IFERROR(VLOOKUP(L342,Assumptions!$A$26:$C$29,2,FALSE),1))</f>
        <v>0</v>
      </c>
      <c r="O342" s="7">
        <f t="shared" si="16"/>
        <v>0</v>
      </c>
      <c r="P342" s="19"/>
      <c r="Q342" s="19"/>
      <c r="R342" t="str">
        <f t="shared" ca="1" si="17"/>
        <v>Expired</v>
      </c>
      <c r="S342" s="22"/>
    </row>
    <row r="343" spans="3:19" x14ac:dyDescent="0.3">
      <c r="C343" s="22"/>
      <c r="D343" s="22"/>
      <c r="H343" s="7"/>
      <c r="I343">
        <f>IF(G343="",1,IFERROR(VLOOKUP(G343,Assumptions!$F$4:$G$6,2,FALSE),1))</f>
        <v>1</v>
      </c>
      <c r="J343" s="7">
        <f t="shared" si="15"/>
        <v>0</v>
      </c>
      <c r="M343" s="7">
        <f>IF(J343="",,J343*IFERROR(K343,1)*IFERROR(VLOOKUP(L343,Assumptions!$A$26:$C$29,2,FALSE),1))</f>
        <v>0</v>
      </c>
      <c r="O343" s="7">
        <f t="shared" si="16"/>
        <v>0</v>
      </c>
      <c r="P343" s="19"/>
      <c r="Q343" s="19"/>
      <c r="R343" t="str">
        <f t="shared" ca="1" si="17"/>
        <v>Expired</v>
      </c>
      <c r="S343" s="22"/>
    </row>
    <row r="344" spans="3:19" x14ac:dyDescent="0.3">
      <c r="C344" s="22"/>
      <c r="D344" s="22"/>
      <c r="H344" s="7"/>
      <c r="I344">
        <f>IF(G344="",1,IFERROR(VLOOKUP(G344,Assumptions!$F$4:$G$6,2,FALSE),1))</f>
        <v>1</v>
      </c>
      <c r="J344" s="7">
        <f t="shared" si="15"/>
        <v>0</v>
      </c>
      <c r="M344" s="7">
        <f>IF(J344="",,J344*IFERROR(K344,1)*IFERROR(VLOOKUP(L344,Assumptions!$A$26:$C$29,2,FALSE),1))</f>
        <v>0</v>
      </c>
      <c r="O344" s="7">
        <f t="shared" si="16"/>
        <v>0</v>
      </c>
      <c r="P344" s="19"/>
      <c r="Q344" s="19"/>
      <c r="R344" t="str">
        <f t="shared" ca="1" si="17"/>
        <v>Expired</v>
      </c>
      <c r="S344" s="22"/>
    </row>
    <row r="345" spans="3:19" x14ac:dyDescent="0.3">
      <c r="C345" s="22"/>
      <c r="D345" s="22"/>
      <c r="H345" s="7"/>
      <c r="I345">
        <f>IF(G345="",1,IFERROR(VLOOKUP(G345,Assumptions!$F$4:$G$6,2,FALSE),1))</f>
        <v>1</v>
      </c>
      <c r="J345" s="7">
        <f t="shared" si="15"/>
        <v>0</v>
      </c>
      <c r="M345" s="7">
        <f>IF(J345="",,J345*IFERROR(K345,1)*IFERROR(VLOOKUP(L345,Assumptions!$A$26:$C$29,2,FALSE),1))</f>
        <v>0</v>
      </c>
      <c r="O345" s="7">
        <f t="shared" si="16"/>
        <v>0</v>
      </c>
      <c r="P345" s="19"/>
      <c r="Q345" s="19"/>
      <c r="R345" t="str">
        <f t="shared" ca="1" si="17"/>
        <v>Expired</v>
      </c>
      <c r="S345" s="22"/>
    </row>
    <row r="346" spans="3:19" x14ac:dyDescent="0.3">
      <c r="C346" s="22"/>
      <c r="D346" s="22"/>
      <c r="H346" s="7"/>
      <c r="I346">
        <f>IF(G346="",1,IFERROR(VLOOKUP(G346,Assumptions!$F$4:$G$6,2,FALSE),1))</f>
        <v>1</v>
      </c>
      <c r="J346" s="7">
        <f t="shared" si="15"/>
        <v>0</v>
      </c>
      <c r="M346" s="7">
        <f>IF(J346="",,J346*IFERROR(K346,1)*IFERROR(VLOOKUP(L346,Assumptions!$A$26:$C$29,2,FALSE),1))</f>
        <v>0</v>
      </c>
      <c r="O346" s="7">
        <f t="shared" si="16"/>
        <v>0</v>
      </c>
      <c r="P346" s="19"/>
      <c r="Q346" s="19"/>
      <c r="R346" t="str">
        <f t="shared" ca="1" si="17"/>
        <v>Expired</v>
      </c>
      <c r="S346" s="22"/>
    </row>
    <row r="347" spans="3:19" x14ac:dyDescent="0.3">
      <c r="C347" s="22"/>
      <c r="D347" s="22"/>
      <c r="H347" s="7"/>
      <c r="I347">
        <f>IF(G347="",1,IFERROR(VLOOKUP(G347,Assumptions!$F$4:$G$6,2,FALSE),1))</f>
        <v>1</v>
      </c>
      <c r="J347" s="7">
        <f t="shared" si="15"/>
        <v>0</v>
      </c>
      <c r="M347" s="7">
        <f>IF(J347="",,J347*IFERROR(K347,1)*IFERROR(VLOOKUP(L347,Assumptions!$A$26:$C$29,2,FALSE),1))</f>
        <v>0</v>
      </c>
      <c r="O347" s="7">
        <f t="shared" si="16"/>
        <v>0</v>
      </c>
      <c r="P347" s="19"/>
      <c r="Q347" s="19"/>
      <c r="R347" t="str">
        <f t="shared" ca="1" si="17"/>
        <v>Expired</v>
      </c>
      <c r="S347" s="22"/>
    </row>
    <row r="348" spans="3:19" x14ac:dyDescent="0.3">
      <c r="C348" s="22"/>
      <c r="D348" s="22"/>
      <c r="H348" s="7"/>
      <c r="I348">
        <f>IF(G348="",1,IFERROR(VLOOKUP(G348,Assumptions!$F$4:$G$6,2,FALSE),1))</f>
        <v>1</v>
      </c>
      <c r="J348" s="7">
        <f t="shared" si="15"/>
        <v>0</v>
      </c>
      <c r="M348" s="7">
        <f>IF(J348="",,J348*IFERROR(K348,1)*IFERROR(VLOOKUP(L348,Assumptions!$A$26:$C$29,2,FALSE),1))</f>
        <v>0</v>
      </c>
      <c r="O348" s="7">
        <f t="shared" si="16"/>
        <v>0</v>
      </c>
      <c r="P348" s="19"/>
      <c r="Q348" s="19"/>
      <c r="R348" t="str">
        <f t="shared" ca="1" si="17"/>
        <v>Expired</v>
      </c>
      <c r="S348" s="22"/>
    </row>
    <row r="349" spans="3:19" x14ac:dyDescent="0.3">
      <c r="C349" s="22"/>
      <c r="D349" s="22"/>
      <c r="H349" s="7"/>
      <c r="I349">
        <f>IF(G349="",1,IFERROR(VLOOKUP(G349,Assumptions!$F$4:$G$6,2,FALSE),1))</f>
        <v>1</v>
      </c>
      <c r="J349" s="7">
        <f t="shared" si="15"/>
        <v>0</v>
      </c>
      <c r="M349" s="7">
        <f>IF(J349="",,J349*IFERROR(K349,1)*IFERROR(VLOOKUP(L349,Assumptions!$A$26:$C$29,2,FALSE),1))</f>
        <v>0</v>
      </c>
      <c r="O349" s="7">
        <f t="shared" si="16"/>
        <v>0</v>
      </c>
      <c r="P349" s="19"/>
      <c r="Q349" s="19"/>
      <c r="R349" t="str">
        <f t="shared" ca="1" si="17"/>
        <v>Expired</v>
      </c>
      <c r="S349" s="22"/>
    </row>
    <row r="350" spans="3:19" x14ac:dyDescent="0.3">
      <c r="C350" s="22"/>
      <c r="D350" s="22"/>
      <c r="H350" s="7"/>
      <c r="I350">
        <f>IF(G350="",1,IFERROR(VLOOKUP(G350,Assumptions!$F$4:$G$6,2,FALSE),1))</f>
        <v>1</v>
      </c>
      <c r="J350" s="7">
        <f t="shared" si="15"/>
        <v>0</v>
      </c>
      <c r="M350" s="7">
        <f>IF(J350="",,J350*IFERROR(K350,1)*IFERROR(VLOOKUP(L350,Assumptions!$A$26:$C$29,2,FALSE),1))</f>
        <v>0</v>
      </c>
      <c r="O350" s="7">
        <f t="shared" si="16"/>
        <v>0</v>
      </c>
      <c r="P350" s="19"/>
      <c r="Q350" s="19"/>
      <c r="R350" t="str">
        <f t="shared" ca="1" si="17"/>
        <v>Expired</v>
      </c>
      <c r="S350" s="22"/>
    </row>
    <row r="351" spans="3:19" x14ac:dyDescent="0.3">
      <c r="C351" s="22"/>
      <c r="D351" s="22"/>
      <c r="H351" s="7"/>
      <c r="I351">
        <f>IF(G351="",1,IFERROR(VLOOKUP(G351,Assumptions!$F$4:$G$6,2,FALSE),1))</f>
        <v>1</v>
      </c>
      <c r="J351" s="7">
        <f t="shared" si="15"/>
        <v>0</v>
      </c>
      <c r="M351" s="7">
        <f>IF(J351="",,J351*IFERROR(K351,1)*IFERROR(VLOOKUP(L351,Assumptions!$A$26:$C$29,2,FALSE),1))</f>
        <v>0</v>
      </c>
      <c r="O351" s="7">
        <f t="shared" si="16"/>
        <v>0</v>
      </c>
      <c r="P351" s="19"/>
      <c r="Q351" s="19"/>
      <c r="R351" t="str">
        <f t="shared" ca="1" si="17"/>
        <v>Expired</v>
      </c>
      <c r="S351" s="22"/>
    </row>
    <row r="352" spans="3:19" x14ac:dyDescent="0.3">
      <c r="C352" s="22"/>
      <c r="D352" s="22"/>
      <c r="H352" s="7"/>
      <c r="I352">
        <f>IF(G352="",1,IFERROR(VLOOKUP(G352,Assumptions!$F$4:$G$6,2,FALSE),1))</f>
        <v>1</v>
      </c>
      <c r="J352" s="7">
        <f t="shared" si="15"/>
        <v>0</v>
      </c>
      <c r="M352" s="7">
        <f>IF(J352="",,J352*IFERROR(K352,1)*IFERROR(VLOOKUP(L352,Assumptions!$A$26:$C$29,2,FALSE),1))</f>
        <v>0</v>
      </c>
      <c r="O352" s="7">
        <f t="shared" si="16"/>
        <v>0</v>
      </c>
      <c r="P352" s="19"/>
      <c r="Q352" s="19"/>
      <c r="R352" t="str">
        <f t="shared" ca="1" si="17"/>
        <v>Expired</v>
      </c>
      <c r="S352" s="22"/>
    </row>
    <row r="353" spans="3:19" x14ac:dyDescent="0.3">
      <c r="C353" s="22"/>
      <c r="D353" s="22"/>
      <c r="H353" s="7"/>
      <c r="I353">
        <f>IF(G353="",1,IFERROR(VLOOKUP(G353,Assumptions!$F$4:$G$6,2,FALSE),1))</f>
        <v>1</v>
      </c>
      <c r="J353" s="7">
        <f t="shared" si="15"/>
        <v>0</v>
      </c>
      <c r="M353" s="7">
        <f>IF(J353="",,J353*IFERROR(K353,1)*IFERROR(VLOOKUP(L353,Assumptions!$A$26:$C$29,2,FALSE),1))</f>
        <v>0</v>
      </c>
      <c r="O353" s="7">
        <f t="shared" si="16"/>
        <v>0</v>
      </c>
      <c r="P353" s="19"/>
      <c r="Q353" s="19"/>
      <c r="R353" t="str">
        <f t="shared" ca="1" si="17"/>
        <v>Expired</v>
      </c>
      <c r="S353" s="22"/>
    </row>
    <row r="354" spans="3:19" x14ac:dyDescent="0.3">
      <c r="C354" s="22"/>
      <c r="D354" s="22"/>
      <c r="H354" s="7"/>
      <c r="I354">
        <f>IF(G354="",1,IFERROR(VLOOKUP(G354,Assumptions!$F$4:$G$6,2,FALSE),1))</f>
        <v>1</v>
      </c>
      <c r="J354" s="7">
        <f t="shared" si="15"/>
        <v>0</v>
      </c>
      <c r="M354" s="7">
        <f>IF(J354="",,J354*IFERROR(K354,1)*IFERROR(VLOOKUP(L354,Assumptions!$A$26:$C$29,2,FALSE),1))</f>
        <v>0</v>
      </c>
      <c r="O354" s="7">
        <f t="shared" si="16"/>
        <v>0</v>
      </c>
      <c r="P354" s="19"/>
      <c r="Q354" s="19"/>
      <c r="R354" t="str">
        <f t="shared" ca="1" si="17"/>
        <v>Expired</v>
      </c>
      <c r="S354" s="22"/>
    </row>
    <row r="355" spans="3:19" x14ac:dyDescent="0.3">
      <c r="C355" s="22"/>
      <c r="D355" s="22"/>
      <c r="H355" s="7"/>
      <c r="I355">
        <f>IF(G355="",1,IFERROR(VLOOKUP(G355,Assumptions!$F$4:$G$6,2,FALSE),1))</f>
        <v>1</v>
      </c>
      <c r="J355" s="7">
        <f t="shared" si="15"/>
        <v>0</v>
      </c>
      <c r="M355" s="7">
        <f>IF(J355="",,J355*IFERROR(K355,1)*IFERROR(VLOOKUP(L355,Assumptions!$A$26:$C$29,2,FALSE),1))</f>
        <v>0</v>
      </c>
      <c r="O355" s="7">
        <f t="shared" si="16"/>
        <v>0</v>
      </c>
      <c r="P355" s="19"/>
      <c r="Q355" s="19"/>
      <c r="R355" t="str">
        <f t="shared" ca="1" si="17"/>
        <v>Expired</v>
      </c>
      <c r="S355" s="22"/>
    </row>
    <row r="356" spans="3:19" x14ac:dyDescent="0.3">
      <c r="C356" s="22"/>
      <c r="D356" s="22"/>
      <c r="H356" s="7"/>
      <c r="I356">
        <f>IF(G356="",1,IFERROR(VLOOKUP(G356,Assumptions!$F$4:$G$6,2,FALSE),1))</f>
        <v>1</v>
      </c>
      <c r="J356" s="7">
        <f t="shared" si="15"/>
        <v>0</v>
      </c>
      <c r="M356" s="7">
        <f>IF(J356="",,J356*IFERROR(K356,1)*IFERROR(VLOOKUP(L356,Assumptions!$A$26:$C$29,2,FALSE),1))</f>
        <v>0</v>
      </c>
      <c r="O356" s="7">
        <f t="shared" si="16"/>
        <v>0</v>
      </c>
      <c r="P356" s="19"/>
      <c r="Q356" s="19"/>
      <c r="R356" t="str">
        <f t="shared" ca="1" si="17"/>
        <v>Expired</v>
      </c>
      <c r="S356" s="22"/>
    </row>
    <row r="357" spans="3:19" x14ac:dyDescent="0.3">
      <c r="C357" s="22"/>
      <c r="D357" s="22"/>
      <c r="H357" s="7"/>
      <c r="I357">
        <f>IF(G357="",1,IFERROR(VLOOKUP(G357,Assumptions!$F$4:$G$6,2,FALSE),1))</f>
        <v>1</v>
      </c>
      <c r="J357" s="7">
        <f t="shared" si="15"/>
        <v>0</v>
      </c>
      <c r="M357" s="7">
        <f>IF(J357="",,J357*IFERROR(K357,1)*IFERROR(VLOOKUP(L357,Assumptions!$A$26:$C$29,2,FALSE),1))</f>
        <v>0</v>
      </c>
      <c r="O357" s="7">
        <f t="shared" si="16"/>
        <v>0</v>
      </c>
      <c r="P357" s="19"/>
      <c r="Q357" s="19"/>
      <c r="R357" t="str">
        <f t="shared" ca="1" si="17"/>
        <v>Expired</v>
      </c>
      <c r="S357" s="22"/>
    </row>
    <row r="358" spans="3:19" x14ac:dyDescent="0.3">
      <c r="C358" s="22"/>
      <c r="D358" s="22"/>
      <c r="H358" s="7"/>
      <c r="I358">
        <f>IF(G358="",1,IFERROR(VLOOKUP(G358,Assumptions!$F$4:$G$6,2,FALSE),1))</f>
        <v>1</v>
      </c>
      <c r="J358" s="7">
        <f t="shared" si="15"/>
        <v>0</v>
      </c>
      <c r="M358" s="7">
        <f>IF(J358="",,J358*IFERROR(K358,1)*IFERROR(VLOOKUP(L358,Assumptions!$A$26:$C$29,2,FALSE),1))</f>
        <v>0</v>
      </c>
      <c r="O358" s="7">
        <f t="shared" si="16"/>
        <v>0</v>
      </c>
      <c r="P358" s="19"/>
      <c r="Q358" s="19"/>
      <c r="R358" t="str">
        <f t="shared" ca="1" si="17"/>
        <v>Expired</v>
      </c>
      <c r="S358" s="22"/>
    </row>
    <row r="359" spans="3:19" x14ac:dyDescent="0.3">
      <c r="C359" s="22"/>
      <c r="D359" s="22"/>
      <c r="H359" s="7"/>
      <c r="I359">
        <f>IF(G359="",1,IFERROR(VLOOKUP(G359,Assumptions!$F$4:$G$6,2,FALSE),1))</f>
        <v>1</v>
      </c>
      <c r="J359" s="7">
        <f t="shared" si="15"/>
        <v>0</v>
      </c>
      <c r="M359" s="7">
        <f>IF(J359="",,J359*IFERROR(K359,1)*IFERROR(VLOOKUP(L359,Assumptions!$A$26:$C$29,2,FALSE),1))</f>
        <v>0</v>
      </c>
      <c r="O359" s="7">
        <f t="shared" si="16"/>
        <v>0</v>
      </c>
      <c r="P359" s="19"/>
      <c r="Q359" s="19"/>
      <c r="R359" t="str">
        <f t="shared" ca="1" si="17"/>
        <v>Expired</v>
      </c>
      <c r="S359" s="22"/>
    </row>
    <row r="360" spans="3:19" x14ac:dyDescent="0.3">
      <c r="C360" s="22"/>
      <c r="D360" s="22"/>
      <c r="H360" s="7"/>
      <c r="I360">
        <f>IF(G360="",1,IFERROR(VLOOKUP(G360,Assumptions!$F$4:$G$6,2,FALSE),1))</f>
        <v>1</v>
      </c>
      <c r="J360" s="7">
        <f t="shared" si="15"/>
        <v>0</v>
      </c>
      <c r="M360" s="7">
        <f>IF(J360="",,J360*IFERROR(K360,1)*IFERROR(VLOOKUP(L360,Assumptions!$A$26:$C$29,2,FALSE),1))</f>
        <v>0</v>
      </c>
      <c r="O360" s="7">
        <f t="shared" si="16"/>
        <v>0</v>
      </c>
      <c r="P360" s="19"/>
      <c r="Q360" s="19"/>
      <c r="R360" t="str">
        <f t="shared" ca="1" si="17"/>
        <v>Expired</v>
      </c>
      <c r="S360" s="22"/>
    </row>
    <row r="361" spans="3:19" x14ac:dyDescent="0.3">
      <c r="C361" s="22"/>
      <c r="D361" s="22"/>
      <c r="H361" s="7"/>
      <c r="I361">
        <f>IF(G361="",1,IFERROR(VLOOKUP(G361,Assumptions!$F$4:$G$6,2,FALSE),1))</f>
        <v>1</v>
      </c>
      <c r="J361" s="7">
        <f t="shared" si="15"/>
        <v>0</v>
      </c>
      <c r="M361" s="7">
        <f>IF(J361="",,J361*IFERROR(K361,1)*IFERROR(VLOOKUP(L361,Assumptions!$A$26:$C$29,2,FALSE),1))</f>
        <v>0</v>
      </c>
      <c r="O361" s="7">
        <f t="shared" si="16"/>
        <v>0</v>
      </c>
      <c r="P361" s="19"/>
      <c r="Q361" s="19"/>
      <c r="R361" t="str">
        <f t="shared" ca="1" si="17"/>
        <v>Expired</v>
      </c>
      <c r="S361" s="22"/>
    </row>
    <row r="362" spans="3:19" x14ac:dyDescent="0.3">
      <c r="C362" s="22"/>
      <c r="D362" s="22"/>
      <c r="H362" s="7"/>
      <c r="I362">
        <f>IF(G362="",1,IFERROR(VLOOKUP(G362,Assumptions!$F$4:$G$6,2,FALSE),1))</f>
        <v>1</v>
      </c>
      <c r="J362" s="7">
        <f t="shared" si="15"/>
        <v>0</v>
      </c>
      <c r="M362" s="7">
        <f>IF(J362="",,J362*IFERROR(K362,1)*IFERROR(VLOOKUP(L362,Assumptions!$A$26:$C$29,2,FALSE),1))</f>
        <v>0</v>
      </c>
      <c r="O362" s="7">
        <f t="shared" si="16"/>
        <v>0</v>
      </c>
      <c r="P362" s="19"/>
      <c r="Q362" s="19"/>
      <c r="R362" t="str">
        <f t="shared" ca="1" si="17"/>
        <v>Expired</v>
      </c>
      <c r="S362" s="22"/>
    </row>
    <row r="363" spans="3:19" x14ac:dyDescent="0.3">
      <c r="C363" s="22"/>
      <c r="D363" s="22"/>
      <c r="H363" s="7"/>
      <c r="I363">
        <f>IF(G363="",1,IFERROR(VLOOKUP(G363,Assumptions!$F$4:$G$6,2,FALSE),1))</f>
        <v>1</v>
      </c>
      <c r="J363" s="7">
        <f t="shared" si="15"/>
        <v>0</v>
      </c>
      <c r="M363" s="7">
        <f>IF(J363="",,J363*IFERROR(K363,1)*IFERROR(VLOOKUP(L363,Assumptions!$A$26:$C$29,2,FALSE),1))</f>
        <v>0</v>
      </c>
      <c r="O363" s="7">
        <f t="shared" si="16"/>
        <v>0</v>
      </c>
      <c r="P363" s="19"/>
      <c r="Q363" s="19"/>
      <c r="R363" t="str">
        <f t="shared" ca="1" si="17"/>
        <v>Expired</v>
      </c>
      <c r="S363" s="22"/>
    </row>
    <row r="364" spans="3:19" x14ac:dyDescent="0.3">
      <c r="C364" s="22"/>
      <c r="D364" s="22"/>
      <c r="H364" s="7"/>
      <c r="I364">
        <f>IF(G364="",1,IFERROR(VLOOKUP(G364,Assumptions!$F$4:$G$6,2,FALSE),1))</f>
        <v>1</v>
      </c>
      <c r="J364" s="7">
        <f t="shared" si="15"/>
        <v>0</v>
      </c>
      <c r="M364" s="7">
        <f>IF(J364="",,J364*IFERROR(K364,1)*IFERROR(VLOOKUP(L364,Assumptions!$A$26:$C$29,2,FALSE),1))</f>
        <v>0</v>
      </c>
      <c r="O364" s="7">
        <f t="shared" si="16"/>
        <v>0</v>
      </c>
      <c r="P364" s="19"/>
      <c r="Q364" s="19"/>
      <c r="R364" t="str">
        <f t="shared" ca="1" si="17"/>
        <v>Expired</v>
      </c>
      <c r="S364" s="22"/>
    </row>
    <row r="365" spans="3:19" x14ac:dyDescent="0.3">
      <c r="C365" s="22"/>
      <c r="D365" s="22"/>
      <c r="H365" s="7"/>
      <c r="I365">
        <f>IF(G365="",1,IFERROR(VLOOKUP(G365,Assumptions!$F$4:$G$6,2,FALSE),1))</f>
        <v>1</v>
      </c>
      <c r="J365" s="7">
        <f t="shared" si="15"/>
        <v>0</v>
      </c>
      <c r="M365" s="7">
        <f>IF(J365="",,J365*IFERROR(K365,1)*IFERROR(VLOOKUP(L365,Assumptions!$A$26:$C$29,2,FALSE),1))</f>
        <v>0</v>
      </c>
      <c r="O365" s="7">
        <f t="shared" si="16"/>
        <v>0</v>
      </c>
      <c r="P365" s="19"/>
      <c r="Q365" s="19"/>
      <c r="R365" t="str">
        <f t="shared" ca="1" si="17"/>
        <v>Expired</v>
      </c>
      <c r="S365" s="22"/>
    </row>
    <row r="366" spans="3:19" x14ac:dyDescent="0.3">
      <c r="C366" s="22"/>
      <c r="D366" s="22"/>
      <c r="H366" s="7"/>
      <c r="I366">
        <f>IF(G366="",1,IFERROR(VLOOKUP(G366,Assumptions!$F$4:$G$6,2,FALSE),1))</f>
        <v>1</v>
      </c>
      <c r="J366" s="7">
        <f t="shared" si="15"/>
        <v>0</v>
      </c>
      <c r="M366" s="7">
        <f>IF(J366="",,J366*IFERROR(K366,1)*IFERROR(VLOOKUP(L366,Assumptions!$A$26:$C$29,2,FALSE),1))</f>
        <v>0</v>
      </c>
      <c r="O366" s="7">
        <f t="shared" si="16"/>
        <v>0</v>
      </c>
      <c r="P366" s="19"/>
      <c r="Q366" s="19"/>
      <c r="R366" t="str">
        <f t="shared" ca="1" si="17"/>
        <v>Expired</v>
      </c>
      <c r="S366" s="22"/>
    </row>
    <row r="367" spans="3:19" x14ac:dyDescent="0.3">
      <c r="C367" s="22"/>
      <c r="D367" s="22"/>
      <c r="H367" s="7"/>
      <c r="I367">
        <f>IF(G367="",1,IFERROR(VLOOKUP(G367,Assumptions!$F$4:$G$6,2,FALSE),1))</f>
        <v>1</v>
      </c>
      <c r="J367" s="7">
        <f t="shared" si="15"/>
        <v>0</v>
      </c>
      <c r="M367" s="7">
        <f>IF(J367="",,J367*IFERROR(K367,1)*IFERROR(VLOOKUP(L367,Assumptions!$A$26:$C$29,2,FALSE),1))</f>
        <v>0</v>
      </c>
      <c r="O367" s="7">
        <f t="shared" si="16"/>
        <v>0</v>
      </c>
      <c r="P367" s="19"/>
      <c r="Q367" s="19"/>
      <c r="R367" t="str">
        <f t="shared" ca="1" si="17"/>
        <v>Expired</v>
      </c>
      <c r="S367" s="22"/>
    </row>
    <row r="368" spans="3:19" x14ac:dyDescent="0.3">
      <c r="C368" s="22"/>
      <c r="D368" s="22"/>
      <c r="H368" s="7"/>
      <c r="I368">
        <f>IF(G368="",1,IFERROR(VLOOKUP(G368,Assumptions!$F$4:$G$6,2,FALSE),1))</f>
        <v>1</v>
      </c>
      <c r="J368" s="7">
        <f t="shared" si="15"/>
        <v>0</v>
      </c>
      <c r="M368" s="7">
        <f>IF(J368="",,J368*IFERROR(K368,1)*IFERROR(VLOOKUP(L368,Assumptions!$A$26:$C$29,2,FALSE),1))</f>
        <v>0</v>
      </c>
      <c r="O368" s="7">
        <f t="shared" si="16"/>
        <v>0</v>
      </c>
      <c r="P368" s="19"/>
      <c r="Q368" s="19"/>
      <c r="R368" t="str">
        <f t="shared" ca="1" si="17"/>
        <v>Expired</v>
      </c>
      <c r="S368" s="22"/>
    </row>
    <row r="369" spans="3:19" x14ac:dyDescent="0.3">
      <c r="C369" s="22"/>
      <c r="D369" s="22"/>
      <c r="H369" s="7"/>
      <c r="I369">
        <f>IF(G369="",1,IFERROR(VLOOKUP(G369,Assumptions!$F$4:$G$6,2,FALSE),1))</f>
        <v>1</v>
      </c>
      <c r="J369" s="7">
        <f t="shared" si="15"/>
        <v>0</v>
      </c>
      <c r="M369" s="7">
        <f>IF(J369="",,J369*IFERROR(K369,1)*IFERROR(VLOOKUP(L369,Assumptions!$A$26:$C$29,2,FALSE),1))</f>
        <v>0</v>
      </c>
      <c r="O369" s="7">
        <f t="shared" si="16"/>
        <v>0</v>
      </c>
      <c r="P369" s="19"/>
      <c r="Q369" s="19"/>
      <c r="R369" t="str">
        <f t="shared" ca="1" si="17"/>
        <v>Expired</v>
      </c>
      <c r="S369" s="22"/>
    </row>
    <row r="370" spans="3:19" x14ac:dyDescent="0.3">
      <c r="C370" s="22"/>
      <c r="D370" s="22"/>
      <c r="H370" s="7"/>
      <c r="I370">
        <f>IF(G370="",1,IFERROR(VLOOKUP(G370,Assumptions!$F$4:$G$6,2,FALSE),1))</f>
        <v>1</v>
      </c>
      <c r="J370" s="7">
        <f t="shared" si="15"/>
        <v>0</v>
      </c>
      <c r="M370" s="7">
        <f>IF(J370="",,J370*IFERROR(K370,1)*IFERROR(VLOOKUP(L370,Assumptions!$A$26:$C$29,2,FALSE),1))</f>
        <v>0</v>
      </c>
      <c r="O370" s="7">
        <f t="shared" si="16"/>
        <v>0</v>
      </c>
      <c r="P370" s="19"/>
      <c r="Q370" s="19"/>
      <c r="R370" t="str">
        <f t="shared" ca="1" si="17"/>
        <v>Expired</v>
      </c>
      <c r="S370" s="22"/>
    </row>
    <row r="371" spans="3:19" x14ac:dyDescent="0.3">
      <c r="C371" s="22"/>
      <c r="D371" s="22"/>
      <c r="H371" s="7"/>
      <c r="I371">
        <f>IF(G371="",1,IFERROR(VLOOKUP(G371,Assumptions!$F$4:$G$6,2,FALSE),1))</f>
        <v>1</v>
      </c>
      <c r="J371" s="7">
        <f t="shared" si="15"/>
        <v>0</v>
      </c>
      <c r="M371" s="7">
        <f>IF(J371="",,J371*IFERROR(K371,1)*IFERROR(VLOOKUP(L371,Assumptions!$A$26:$C$29,2,FALSE),1))</f>
        <v>0</v>
      </c>
      <c r="O371" s="7">
        <f t="shared" si="16"/>
        <v>0</v>
      </c>
      <c r="P371" s="19"/>
      <c r="Q371" s="19"/>
      <c r="R371" t="str">
        <f t="shared" ca="1" si="17"/>
        <v>Expired</v>
      </c>
      <c r="S371" s="22"/>
    </row>
    <row r="372" spans="3:19" x14ac:dyDescent="0.3">
      <c r="C372" s="22"/>
      <c r="D372" s="22"/>
      <c r="H372" s="7"/>
      <c r="I372">
        <f>IF(G372="",1,IFERROR(VLOOKUP(G372,Assumptions!$F$4:$G$6,2,FALSE),1))</f>
        <v>1</v>
      </c>
      <c r="J372" s="7">
        <f t="shared" si="15"/>
        <v>0</v>
      </c>
      <c r="M372" s="7">
        <f>IF(J372="",,J372*IFERROR(K372,1)*IFERROR(VLOOKUP(L372,Assumptions!$A$26:$C$29,2,FALSE),1))</f>
        <v>0</v>
      </c>
      <c r="O372" s="7">
        <f t="shared" si="16"/>
        <v>0</v>
      </c>
      <c r="P372" s="19"/>
      <c r="Q372" s="19"/>
      <c r="R372" t="str">
        <f t="shared" ca="1" si="17"/>
        <v>Expired</v>
      </c>
      <c r="S372" s="22"/>
    </row>
    <row r="373" spans="3:19" x14ac:dyDescent="0.3">
      <c r="C373" s="22"/>
      <c r="D373" s="22"/>
      <c r="H373" s="7"/>
      <c r="I373">
        <f>IF(G373="",1,IFERROR(VLOOKUP(G373,Assumptions!$F$4:$G$6,2,FALSE),1))</f>
        <v>1</v>
      </c>
      <c r="J373" s="7">
        <f t="shared" si="15"/>
        <v>0</v>
      </c>
      <c r="M373" s="7">
        <f>IF(J373="",,J373*IFERROR(K373,1)*IFERROR(VLOOKUP(L373,Assumptions!$A$26:$C$29,2,FALSE),1))</f>
        <v>0</v>
      </c>
      <c r="O373" s="7">
        <f t="shared" si="16"/>
        <v>0</v>
      </c>
      <c r="P373" s="19"/>
      <c r="Q373" s="19"/>
      <c r="R373" t="str">
        <f t="shared" ca="1" si="17"/>
        <v>Expired</v>
      </c>
      <c r="S373" s="22"/>
    </row>
    <row r="374" spans="3:19" x14ac:dyDescent="0.3">
      <c r="C374" s="22"/>
      <c r="D374" s="22"/>
      <c r="H374" s="7"/>
      <c r="I374">
        <f>IF(G374="",1,IFERROR(VLOOKUP(G374,Assumptions!$F$4:$G$6,2,FALSE),1))</f>
        <v>1</v>
      </c>
      <c r="J374" s="7">
        <f t="shared" si="15"/>
        <v>0</v>
      </c>
      <c r="M374" s="7">
        <f>IF(J374="",,J374*IFERROR(K374,1)*IFERROR(VLOOKUP(L374,Assumptions!$A$26:$C$29,2,FALSE),1))</f>
        <v>0</v>
      </c>
      <c r="O374" s="7">
        <f t="shared" si="16"/>
        <v>0</v>
      </c>
      <c r="P374" s="19"/>
      <c r="Q374" s="19"/>
      <c r="R374" t="str">
        <f t="shared" ca="1" si="17"/>
        <v>Expired</v>
      </c>
      <c r="S374" s="22"/>
    </row>
    <row r="375" spans="3:19" x14ac:dyDescent="0.3">
      <c r="C375" s="22"/>
      <c r="D375" s="22"/>
      <c r="H375" s="7"/>
      <c r="I375">
        <f>IF(G375="",1,IFERROR(VLOOKUP(G375,Assumptions!$F$4:$G$6,2,FALSE),1))</f>
        <v>1</v>
      </c>
      <c r="J375" s="7">
        <f t="shared" si="15"/>
        <v>0</v>
      </c>
      <c r="M375" s="7">
        <f>IF(J375="",,J375*IFERROR(K375,1)*IFERROR(VLOOKUP(L375,Assumptions!$A$26:$C$29,2,FALSE),1))</f>
        <v>0</v>
      </c>
      <c r="O375" s="7">
        <f t="shared" si="16"/>
        <v>0</v>
      </c>
      <c r="P375" s="19"/>
      <c r="Q375" s="19"/>
      <c r="R375" t="str">
        <f t="shared" ca="1" si="17"/>
        <v>Expired</v>
      </c>
      <c r="S375" s="22"/>
    </row>
    <row r="376" spans="3:19" x14ac:dyDescent="0.3">
      <c r="C376" s="22"/>
      <c r="D376" s="22"/>
      <c r="H376" s="7"/>
      <c r="I376">
        <f>IF(G376="",1,IFERROR(VLOOKUP(G376,Assumptions!$F$4:$G$6,2,FALSE),1))</f>
        <v>1</v>
      </c>
      <c r="J376" s="7">
        <f t="shared" si="15"/>
        <v>0</v>
      </c>
      <c r="M376" s="7">
        <f>IF(J376="",,J376*IFERROR(K376,1)*IFERROR(VLOOKUP(L376,Assumptions!$A$26:$C$29,2,FALSE),1))</f>
        <v>0</v>
      </c>
      <c r="O376" s="7">
        <f t="shared" si="16"/>
        <v>0</v>
      </c>
      <c r="P376" s="19"/>
      <c r="Q376" s="19"/>
      <c r="R376" t="str">
        <f t="shared" ca="1" si="17"/>
        <v>Expired</v>
      </c>
      <c r="S376" s="22"/>
    </row>
    <row r="377" spans="3:19" x14ac:dyDescent="0.3">
      <c r="C377" s="22"/>
      <c r="D377" s="22"/>
      <c r="H377" s="7"/>
      <c r="I377">
        <f>IF(G377="",1,IFERROR(VLOOKUP(G377,Assumptions!$F$4:$G$6,2,FALSE),1))</f>
        <v>1</v>
      </c>
      <c r="J377" s="7">
        <f t="shared" si="15"/>
        <v>0</v>
      </c>
      <c r="M377" s="7">
        <f>IF(J377="",,J377*IFERROR(K377,1)*IFERROR(VLOOKUP(L377,Assumptions!$A$26:$C$29,2,FALSE),1))</f>
        <v>0</v>
      </c>
      <c r="O377" s="7">
        <f t="shared" si="16"/>
        <v>0</v>
      </c>
      <c r="P377" s="19"/>
      <c r="Q377" s="19"/>
      <c r="R377" t="str">
        <f t="shared" ca="1" si="17"/>
        <v>Expired</v>
      </c>
      <c r="S377" s="22"/>
    </row>
    <row r="378" spans="3:19" x14ac:dyDescent="0.3">
      <c r="C378" s="22"/>
      <c r="D378" s="22"/>
      <c r="H378" s="7"/>
      <c r="I378">
        <f>IF(G378="",1,IFERROR(VLOOKUP(G378,Assumptions!$F$4:$G$6,2,FALSE),1))</f>
        <v>1</v>
      </c>
      <c r="J378" s="7">
        <f t="shared" si="15"/>
        <v>0</v>
      </c>
      <c r="M378" s="7">
        <f>IF(J378="",,J378*IFERROR(K378,1)*IFERROR(VLOOKUP(L378,Assumptions!$A$26:$C$29,2,FALSE),1))</f>
        <v>0</v>
      </c>
      <c r="O378" s="7">
        <f t="shared" si="16"/>
        <v>0</v>
      </c>
      <c r="P378" s="19"/>
      <c r="Q378" s="19"/>
      <c r="R378" t="str">
        <f t="shared" ca="1" si="17"/>
        <v>Expired</v>
      </c>
      <c r="S378" s="22"/>
    </row>
    <row r="379" spans="3:19" x14ac:dyDescent="0.3">
      <c r="C379" s="22"/>
      <c r="D379" s="22"/>
      <c r="H379" s="7"/>
      <c r="I379">
        <f>IF(G379="",1,IFERROR(VLOOKUP(G379,Assumptions!$F$4:$G$6,2,FALSE),1))</f>
        <v>1</v>
      </c>
      <c r="J379" s="7">
        <f t="shared" si="15"/>
        <v>0</v>
      </c>
      <c r="M379" s="7">
        <f>IF(J379="",,J379*IFERROR(K379,1)*IFERROR(VLOOKUP(L379,Assumptions!$A$26:$C$29,2,FALSE),1))</f>
        <v>0</v>
      </c>
      <c r="O379" s="7">
        <f t="shared" si="16"/>
        <v>0</v>
      </c>
      <c r="P379" s="19"/>
      <c r="Q379" s="19"/>
      <c r="R379" t="str">
        <f t="shared" ca="1" si="17"/>
        <v>Expired</v>
      </c>
      <c r="S379" s="22"/>
    </row>
    <row r="380" spans="3:19" x14ac:dyDescent="0.3">
      <c r="C380" s="22"/>
      <c r="D380" s="22"/>
      <c r="H380" s="7"/>
      <c r="I380">
        <f>IF(G380="",1,IFERROR(VLOOKUP(G380,Assumptions!$F$4:$G$6,2,FALSE),1))</f>
        <v>1</v>
      </c>
      <c r="J380" s="7">
        <f t="shared" si="15"/>
        <v>0</v>
      </c>
      <c r="M380" s="7">
        <f>IF(J380="",,J380*IFERROR(K380,1)*IFERROR(VLOOKUP(L380,Assumptions!$A$26:$C$29,2,FALSE),1))</f>
        <v>0</v>
      </c>
      <c r="O380" s="7">
        <f t="shared" si="16"/>
        <v>0</v>
      </c>
      <c r="P380" s="19"/>
      <c r="Q380" s="19"/>
      <c r="R380" t="str">
        <f t="shared" ca="1" si="17"/>
        <v>Expired</v>
      </c>
      <c r="S380" s="22"/>
    </row>
    <row r="381" spans="3:19" x14ac:dyDescent="0.3">
      <c r="C381" s="22"/>
      <c r="D381" s="22"/>
      <c r="H381" s="7"/>
      <c r="I381">
        <f>IF(G381="",1,IFERROR(VLOOKUP(G381,Assumptions!$F$4:$G$6,2,FALSE),1))</f>
        <v>1</v>
      </c>
      <c r="J381" s="7">
        <f t="shared" si="15"/>
        <v>0</v>
      </c>
      <c r="M381" s="7">
        <f>IF(J381="",,J381*IFERROR(K381,1)*IFERROR(VLOOKUP(L381,Assumptions!$A$26:$C$29,2,FALSE),1))</f>
        <v>0</v>
      </c>
      <c r="O381" s="7">
        <f t="shared" si="16"/>
        <v>0</v>
      </c>
      <c r="P381" s="19"/>
      <c r="Q381" s="19"/>
      <c r="R381" t="str">
        <f t="shared" ca="1" si="17"/>
        <v>Expired</v>
      </c>
      <c r="S381" s="22"/>
    </row>
    <row r="382" spans="3:19" x14ac:dyDescent="0.3">
      <c r="C382" s="22"/>
      <c r="D382" s="22"/>
      <c r="H382" s="7"/>
      <c r="I382">
        <f>IF(G382="",1,IFERROR(VLOOKUP(G382,Assumptions!$F$4:$G$6,2,FALSE),1))</f>
        <v>1</v>
      </c>
      <c r="J382" s="7">
        <f t="shared" si="15"/>
        <v>0</v>
      </c>
      <c r="M382" s="7">
        <f>IF(J382="",,J382*IFERROR(K382,1)*IFERROR(VLOOKUP(L382,Assumptions!$A$26:$C$29,2,FALSE),1))</f>
        <v>0</v>
      </c>
      <c r="O382" s="7">
        <f t="shared" si="16"/>
        <v>0</v>
      </c>
      <c r="P382" s="19"/>
      <c r="Q382" s="19"/>
      <c r="R382" t="str">
        <f t="shared" ca="1" si="17"/>
        <v>Expired</v>
      </c>
      <c r="S382" s="22"/>
    </row>
    <row r="383" spans="3:19" x14ac:dyDescent="0.3">
      <c r="C383" s="22"/>
      <c r="D383" s="22"/>
      <c r="H383" s="7"/>
      <c r="I383">
        <f>IF(G383="",1,IFERROR(VLOOKUP(G383,Assumptions!$F$4:$G$6,2,FALSE),1))</f>
        <v>1</v>
      </c>
      <c r="J383" s="7">
        <f t="shared" si="15"/>
        <v>0</v>
      </c>
      <c r="M383" s="7">
        <f>IF(J383="",,J383*IFERROR(K383,1)*IFERROR(VLOOKUP(L383,Assumptions!$A$26:$C$29,2,FALSE),1))</f>
        <v>0</v>
      </c>
      <c r="O383" s="7">
        <f t="shared" si="16"/>
        <v>0</v>
      </c>
      <c r="P383" s="19"/>
      <c r="Q383" s="19"/>
      <c r="R383" t="str">
        <f t="shared" ca="1" si="17"/>
        <v>Expired</v>
      </c>
      <c r="S383" s="22"/>
    </row>
    <row r="384" spans="3:19" x14ac:dyDescent="0.3">
      <c r="C384" s="22"/>
      <c r="D384" s="22"/>
      <c r="H384" s="7"/>
      <c r="I384">
        <f>IF(G384="",1,IFERROR(VLOOKUP(G384,Assumptions!$F$4:$G$6,2,FALSE),1))</f>
        <v>1</v>
      </c>
      <c r="J384" s="7">
        <f t="shared" si="15"/>
        <v>0</v>
      </c>
      <c r="M384" s="7">
        <f>IF(J384="",,J384*IFERROR(K384,1)*IFERROR(VLOOKUP(L384,Assumptions!$A$26:$C$29,2,FALSE),1))</f>
        <v>0</v>
      </c>
      <c r="O384" s="7">
        <f t="shared" si="16"/>
        <v>0</v>
      </c>
      <c r="P384" s="19"/>
      <c r="Q384" s="19"/>
      <c r="R384" t="str">
        <f t="shared" ca="1" si="17"/>
        <v>Expired</v>
      </c>
      <c r="S384" s="22"/>
    </row>
    <row r="385" spans="3:19" x14ac:dyDescent="0.3">
      <c r="C385" s="22"/>
      <c r="D385" s="22"/>
      <c r="H385" s="7"/>
      <c r="I385">
        <f>IF(G385="",1,IFERROR(VLOOKUP(G385,Assumptions!$F$4:$G$6,2,FALSE),1))</f>
        <v>1</v>
      </c>
      <c r="J385" s="7">
        <f t="shared" si="15"/>
        <v>0</v>
      </c>
      <c r="M385" s="7">
        <f>IF(J385="",,J385*IFERROR(K385,1)*IFERROR(VLOOKUP(L385,Assumptions!$A$26:$C$29,2,FALSE),1))</f>
        <v>0</v>
      </c>
      <c r="O385" s="7">
        <f t="shared" si="16"/>
        <v>0</v>
      </c>
      <c r="P385" s="19"/>
      <c r="Q385" s="19"/>
      <c r="R385" t="str">
        <f t="shared" ca="1" si="17"/>
        <v>Expired</v>
      </c>
      <c r="S385" s="22"/>
    </row>
    <row r="386" spans="3:19" x14ac:dyDescent="0.3">
      <c r="C386" s="22"/>
      <c r="D386" s="22"/>
      <c r="H386" s="7"/>
      <c r="I386">
        <f>IF(G386="",1,IFERROR(VLOOKUP(G386,Assumptions!$F$4:$G$6,2,FALSE),1))</f>
        <v>1</v>
      </c>
      <c r="J386" s="7">
        <f t="shared" ref="J386:J449" si="18">IF(H386="",,H386*I386)</f>
        <v>0</v>
      </c>
      <c r="M386" s="7">
        <f>IF(J386="",,J386*IFERROR(K386,1)*IFERROR(VLOOKUP(L386,Assumptions!$A$26:$C$29,2,FALSE),1))</f>
        <v>0</v>
      </c>
      <c r="O386" s="7">
        <f t="shared" ref="O386:O449" si="19">IF(M386="",,M386*(1+IF(N386="20%",0.2,0)))</f>
        <v>0</v>
      </c>
      <c r="P386" s="19"/>
      <c r="Q386" s="19"/>
      <c r="R386" t="str">
        <f t="shared" ref="R386:R449" ca="1" si="20">IF(AND(Q386&lt;=TODAY()+30,Q386&gt;=TODAY()),"Due Soon",IF(Q386&lt;TODAY(),"Expired",""))</f>
        <v>Expired</v>
      </c>
      <c r="S386" s="22"/>
    </row>
    <row r="387" spans="3:19" x14ac:dyDescent="0.3">
      <c r="C387" s="22"/>
      <c r="D387" s="22"/>
      <c r="H387" s="7"/>
      <c r="I387">
        <f>IF(G387="",1,IFERROR(VLOOKUP(G387,Assumptions!$F$4:$G$6,2,FALSE),1))</f>
        <v>1</v>
      </c>
      <c r="J387" s="7">
        <f t="shared" si="18"/>
        <v>0</v>
      </c>
      <c r="M387" s="7">
        <f>IF(J387="",,J387*IFERROR(K387,1)*IFERROR(VLOOKUP(L387,Assumptions!$A$26:$C$29,2,FALSE),1))</f>
        <v>0</v>
      </c>
      <c r="O387" s="7">
        <f t="shared" si="19"/>
        <v>0</v>
      </c>
      <c r="P387" s="19"/>
      <c r="Q387" s="19"/>
      <c r="R387" t="str">
        <f t="shared" ca="1" si="20"/>
        <v>Expired</v>
      </c>
      <c r="S387" s="22"/>
    </row>
    <row r="388" spans="3:19" x14ac:dyDescent="0.3">
      <c r="C388" s="22"/>
      <c r="D388" s="22"/>
      <c r="H388" s="7"/>
      <c r="I388">
        <f>IF(G388="",1,IFERROR(VLOOKUP(G388,Assumptions!$F$4:$G$6,2,FALSE),1))</f>
        <v>1</v>
      </c>
      <c r="J388" s="7">
        <f t="shared" si="18"/>
        <v>0</v>
      </c>
      <c r="M388" s="7">
        <f>IF(J388="",,J388*IFERROR(K388,1)*IFERROR(VLOOKUP(L388,Assumptions!$A$26:$C$29,2,FALSE),1))</f>
        <v>0</v>
      </c>
      <c r="O388" s="7">
        <f t="shared" si="19"/>
        <v>0</v>
      </c>
      <c r="P388" s="19"/>
      <c r="Q388" s="19"/>
      <c r="R388" t="str">
        <f t="shared" ca="1" si="20"/>
        <v>Expired</v>
      </c>
      <c r="S388" s="22"/>
    </row>
    <row r="389" spans="3:19" x14ac:dyDescent="0.3">
      <c r="C389" s="22"/>
      <c r="D389" s="22"/>
      <c r="H389" s="7"/>
      <c r="I389">
        <f>IF(G389="",1,IFERROR(VLOOKUP(G389,Assumptions!$F$4:$G$6,2,FALSE),1))</f>
        <v>1</v>
      </c>
      <c r="J389" s="7">
        <f t="shared" si="18"/>
        <v>0</v>
      </c>
      <c r="M389" s="7">
        <f>IF(J389="",,J389*IFERROR(K389,1)*IFERROR(VLOOKUP(L389,Assumptions!$A$26:$C$29,2,FALSE),1))</f>
        <v>0</v>
      </c>
      <c r="O389" s="7">
        <f t="shared" si="19"/>
        <v>0</v>
      </c>
      <c r="P389" s="19"/>
      <c r="Q389" s="19"/>
      <c r="R389" t="str">
        <f t="shared" ca="1" si="20"/>
        <v>Expired</v>
      </c>
      <c r="S389" s="22"/>
    </row>
    <row r="390" spans="3:19" x14ac:dyDescent="0.3">
      <c r="C390" s="22"/>
      <c r="D390" s="22"/>
      <c r="H390" s="7"/>
      <c r="I390">
        <f>IF(G390="",1,IFERROR(VLOOKUP(G390,Assumptions!$F$4:$G$6,2,FALSE),1))</f>
        <v>1</v>
      </c>
      <c r="J390" s="7">
        <f t="shared" si="18"/>
        <v>0</v>
      </c>
      <c r="M390" s="7">
        <f>IF(J390="",,J390*IFERROR(K390,1)*IFERROR(VLOOKUP(L390,Assumptions!$A$26:$C$29,2,FALSE),1))</f>
        <v>0</v>
      </c>
      <c r="O390" s="7">
        <f t="shared" si="19"/>
        <v>0</v>
      </c>
      <c r="P390" s="19"/>
      <c r="Q390" s="19"/>
      <c r="R390" t="str">
        <f t="shared" ca="1" si="20"/>
        <v>Expired</v>
      </c>
      <c r="S390" s="22"/>
    </row>
    <row r="391" spans="3:19" x14ac:dyDescent="0.3">
      <c r="C391" s="22"/>
      <c r="D391" s="22"/>
      <c r="H391" s="7"/>
      <c r="I391">
        <f>IF(G391="",1,IFERROR(VLOOKUP(G391,Assumptions!$F$4:$G$6,2,FALSE),1))</f>
        <v>1</v>
      </c>
      <c r="J391" s="7">
        <f t="shared" si="18"/>
        <v>0</v>
      </c>
      <c r="M391" s="7">
        <f>IF(J391="",,J391*IFERROR(K391,1)*IFERROR(VLOOKUP(L391,Assumptions!$A$26:$C$29,2,FALSE),1))</f>
        <v>0</v>
      </c>
      <c r="O391" s="7">
        <f t="shared" si="19"/>
        <v>0</v>
      </c>
      <c r="P391" s="19"/>
      <c r="Q391" s="19"/>
      <c r="R391" t="str">
        <f t="shared" ca="1" si="20"/>
        <v>Expired</v>
      </c>
      <c r="S391" s="22"/>
    </row>
    <row r="392" spans="3:19" x14ac:dyDescent="0.3">
      <c r="C392" s="22"/>
      <c r="D392" s="22"/>
      <c r="H392" s="7"/>
      <c r="I392">
        <f>IF(G392="",1,IFERROR(VLOOKUP(G392,Assumptions!$F$4:$G$6,2,FALSE),1))</f>
        <v>1</v>
      </c>
      <c r="J392" s="7">
        <f t="shared" si="18"/>
        <v>0</v>
      </c>
      <c r="M392" s="7">
        <f>IF(J392="",,J392*IFERROR(K392,1)*IFERROR(VLOOKUP(L392,Assumptions!$A$26:$C$29,2,FALSE),1))</f>
        <v>0</v>
      </c>
      <c r="O392" s="7">
        <f t="shared" si="19"/>
        <v>0</v>
      </c>
      <c r="P392" s="19"/>
      <c r="Q392" s="19"/>
      <c r="R392" t="str">
        <f t="shared" ca="1" si="20"/>
        <v>Expired</v>
      </c>
      <c r="S392" s="22"/>
    </row>
    <row r="393" spans="3:19" x14ac:dyDescent="0.3">
      <c r="C393" s="22"/>
      <c r="D393" s="22"/>
      <c r="H393" s="7"/>
      <c r="I393">
        <f>IF(G393="",1,IFERROR(VLOOKUP(G393,Assumptions!$F$4:$G$6,2,FALSE),1))</f>
        <v>1</v>
      </c>
      <c r="J393" s="7">
        <f t="shared" si="18"/>
        <v>0</v>
      </c>
      <c r="M393" s="7">
        <f>IF(J393="",,J393*IFERROR(K393,1)*IFERROR(VLOOKUP(L393,Assumptions!$A$26:$C$29,2,FALSE),1))</f>
        <v>0</v>
      </c>
      <c r="O393" s="7">
        <f t="shared" si="19"/>
        <v>0</v>
      </c>
      <c r="P393" s="19"/>
      <c r="Q393" s="19"/>
      <c r="R393" t="str">
        <f t="shared" ca="1" si="20"/>
        <v>Expired</v>
      </c>
      <c r="S393" s="22"/>
    </row>
    <row r="394" spans="3:19" x14ac:dyDescent="0.3">
      <c r="C394" s="22"/>
      <c r="D394" s="22"/>
      <c r="H394" s="7"/>
      <c r="I394">
        <f>IF(G394="",1,IFERROR(VLOOKUP(G394,Assumptions!$F$4:$G$6,2,FALSE),1))</f>
        <v>1</v>
      </c>
      <c r="J394" s="7">
        <f t="shared" si="18"/>
        <v>0</v>
      </c>
      <c r="M394" s="7">
        <f>IF(J394="",,J394*IFERROR(K394,1)*IFERROR(VLOOKUP(L394,Assumptions!$A$26:$C$29,2,FALSE),1))</f>
        <v>0</v>
      </c>
      <c r="O394" s="7">
        <f t="shared" si="19"/>
        <v>0</v>
      </c>
      <c r="P394" s="19"/>
      <c r="Q394" s="19"/>
      <c r="R394" t="str">
        <f t="shared" ca="1" si="20"/>
        <v>Expired</v>
      </c>
      <c r="S394" s="22"/>
    </row>
    <row r="395" spans="3:19" x14ac:dyDescent="0.3">
      <c r="C395" s="22"/>
      <c r="D395" s="22"/>
      <c r="H395" s="7"/>
      <c r="I395">
        <f>IF(G395="",1,IFERROR(VLOOKUP(G395,Assumptions!$F$4:$G$6,2,FALSE),1))</f>
        <v>1</v>
      </c>
      <c r="J395" s="7">
        <f t="shared" si="18"/>
        <v>0</v>
      </c>
      <c r="M395" s="7">
        <f>IF(J395="",,J395*IFERROR(K395,1)*IFERROR(VLOOKUP(L395,Assumptions!$A$26:$C$29,2,FALSE),1))</f>
        <v>0</v>
      </c>
      <c r="O395" s="7">
        <f t="shared" si="19"/>
        <v>0</v>
      </c>
      <c r="P395" s="19"/>
      <c r="Q395" s="19"/>
      <c r="R395" t="str">
        <f t="shared" ca="1" si="20"/>
        <v>Expired</v>
      </c>
      <c r="S395" s="22"/>
    </row>
    <row r="396" spans="3:19" x14ac:dyDescent="0.3">
      <c r="C396" s="22"/>
      <c r="D396" s="22"/>
      <c r="H396" s="7"/>
      <c r="I396">
        <f>IF(G396="",1,IFERROR(VLOOKUP(G396,Assumptions!$F$4:$G$6,2,FALSE),1))</f>
        <v>1</v>
      </c>
      <c r="J396" s="7">
        <f t="shared" si="18"/>
        <v>0</v>
      </c>
      <c r="M396" s="7">
        <f>IF(J396="",,J396*IFERROR(K396,1)*IFERROR(VLOOKUP(L396,Assumptions!$A$26:$C$29,2,FALSE),1))</f>
        <v>0</v>
      </c>
      <c r="O396" s="7">
        <f t="shared" si="19"/>
        <v>0</v>
      </c>
      <c r="P396" s="19"/>
      <c r="Q396" s="19"/>
      <c r="R396" t="str">
        <f t="shared" ca="1" si="20"/>
        <v>Expired</v>
      </c>
      <c r="S396" s="22"/>
    </row>
    <row r="397" spans="3:19" x14ac:dyDescent="0.3">
      <c r="C397" s="22"/>
      <c r="D397" s="22"/>
      <c r="H397" s="7"/>
      <c r="I397">
        <f>IF(G397="",1,IFERROR(VLOOKUP(G397,Assumptions!$F$4:$G$6,2,FALSE),1))</f>
        <v>1</v>
      </c>
      <c r="J397" s="7">
        <f t="shared" si="18"/>
        <v>0</v>
      </c>
      <c r="M397" s="7">
        <f>IF(J397="",,J397*IFERROR(K397,1)*IFERROR(VLOOKUP(L397,Assumptions!$A$26:$C$29,2,FALSE),1))</f>
        <v>0</v>
      </c>
      <c r="O397" s="7">
        <f t="shared" si="19"/>
        <v>0</v>
      </c>
      <c r="P397" s="19"/>
      <c r="Q397" s="19"/>
      <c r="R397" t="str">
        <f t="shared" ca="1" si="20"/>
        <v>Expired</v>
      </c>
      <c r="S397" s="22"/>
    </row>
    <row r="398" spans="3:19" x14ac:dyDescent="0.3">
      <c r="C398" s="22"/>
      <c r="D398" s="22"/>
      <c r="H398" s="7"/>
      <c r="I398">
        <f>IF(G398="",1,IFERROR(VLOOKUP(G398,Assumptions!$F$4:$G$6,2,FALSE),1))</f>
        <v>1</v>
      </c>
      <c r="J398" s="7">
        <f t="shared" si="18"/>
        <v>0</v>
      </c>
      <c r="M398" s="7">
        <f>IF(J398="",,J398*IFERROR(K398,1)*IFERROR(VLOOKUP(L398,Assumptions!$A$26:$C$29,2,FALSE),1))</f>
        <v>0</v>
      </c>
      <c r="O398" s="7">
        <f t="shared" si="19"/>
        <v>0</v>
      </c>
      <c r="P398" s="19"/>
      <c r="Q398" s="19"/>
      <c r="R398" t="str">
        <f t="shared" ca="1" si="20"/>
        <v>Expired</v>
      </c>
      <c r="S398" s="22"/>
    </row>
    <row r="399" spans="3:19" x14ac:dyDescent="0.3">
      <c r="C399" s="22"/>
      <c r="D399" s="22"/>
      <c r="H399" s="7"/>
      <c r="I399">
        <f>IF(G399="",1,IFERROR(VLOOKUP(G399,Assumptions!$F$4:$G$6,2,FALSE),1))</f>
        <v>1</v>
      </c>
      <c r="J399" s="7">
        <f t="shared" si="18"/>
        <v>0</v>
      </c>
      <c r="M399" s="7">
        <f>IF(J399="",,J399*IFERROR(K399,1)*IFERROR(VLOOKUP(L399,Assumptions!$A$26:$C$29,2,FALSE),1))</f>
        <v>0</v>
      </c>
      <c r="O399" s="7">
        <f t="shared" si="19"/>
        <v>0</v>
      </c>
      <c r="P399" s="19"/>
      <c r="Q399" s="19"/>
      <c r="R399" t="str">
        <f t="shared" ca="1" si="20"/>
        <v>Expired</v>
      </c>
      <c r="S399" s="22"/>
    </row>
    <row r="400" spans="3:19" x14ac:dyDescent="0.3">
      <c r="C400" s="22"/>
      <c r="D400" s="22"/>
      <c r="H400" s="7"/>
      <c r="I400">
        <f>IF(G400="",1,IFERROR(VLOOKUP(G400,Assumptions!$F$4:$G$6,2,FALSE),1))</f>
        <v>1</v>
      </c>
      <c r="J400" s="7">
        <f t="shared" si="18"/>
        <v>0</v>
      </c>
      <c r="M400" s="7">
        <f>IF(J400="",,J400*IFERROR(K400,1)*IFERROR(VLOOKUP(L400,Assumptions!$A$26:$C$29,2,FALSE),1))</f>
        <v>0</v>
      </c>
      <c r="O400" s="7">
        <f t="shared" si="19"/>
        <v>0</v>
      </c>
      <c r="P400" s="19"/>
      <c r="Q400" s="19"/>
      <c r="R400" t="str">
        <f t="shared" ca="1" si="20"/>
        <v>Expired</v>
      </c>
      <c r="S400" s="22"/>
    </row>
    <row r="401" spans="3:19" x14ac:dyDescent="0.3">
      <c r="C401" s="22"/>
      <c r="D401" s="22"/>
      <c r="H401" s="7"/>
      <c r="I401">
        <f>IF(G401="",1,IFERROR(VLOOKUP(G401,Assumptions!$F$4:$G$6,2,FALSE),1))</f>
        <v>1</v>
      </c>
      <c r="J401" s="7">
        <f t="shared" si="18"/>
        <v>0</v>
      </c>
      <c r="M401" s="7">
        <f>IF(J401="",,J401*IFERROR(K401,1)*IFERROR(VLOOKUP(L401,Assumptions!$A$26:$C$29,2,FALSE),1))</f>
        <v>0</v>
      </c>
      <c r="O401" s="7">
        <f t="shared" si="19"/>
        <v>0</v>
      </c>
      <c r="P401" s="19"/>
      <c r="Q401" s="19"/>
      <c r="R401" t="str">
        <f t="shared" ca="1" si="20"/>
        <v>Expired</v>
      </c>
      <c r="S401" s="22"/>
    </row>
    <row r="402" spans="3:19" x14ac:dyDescent="0.3">
      <c r="C402" s="22"/>
      <c r="D402" s="22"/>
      <c r="H402" s="7"/>
      <c r="I402">
        <f>IF(G402="",1,IFERROR(VLOOKUP(G402,Assumptions!$F$4:$G$6,2,FALSE),1))</f>
        <v>1</v>
      </c>
      <c r="J402" s="7">
        <f t="shared" si="18"/>
        <v>0</v>
      </c>
      <c r="M402" s="7">
        <f>IF(J402="",,J402*IFERROR(K402,1)*IFERROR(VLOOKUP(L402,Assumptions!$A$26:$C$29,2,FALSE),1))</f>
        <v>0</v>
      </c>
      <c r="O402" s="7">
        <f t="shared" si="19"/>
        <v>0</v>
      </c>
      <c r="P402" s="19"/>
      <c r="Q402" s="19"/>
      <c r="R402" t="str">
        <f t="shared" ca="1" si="20"/>
        <v>Expired</v>
      </c>
      <c r="S402" s="22"/>
    </row>
    <row r="403" spans="3:19" x14ac:dyDescent="0.3">
      <c r="C403" s="22"/>
      <c r="D403" s="22"/>
      <c r="H403" s="7"/>
      <c r="I403">
        <f>IF(G403="",1,IFERROR(VLOOKUP(G403,Assumptions!$F$4:$G$6,2,FALSE),1))</f>
        <v>1</v>
      </c>
      <c r="J403" s="7">
        <f t="shared" si="18"/>
        <v>0</v>
      </c>
      <c r="M403" s="7">
        <f>IF(J403="",,J403*IFERROR(K403,1)*IFERROR(VLOOKUP(L403,Assumptions!$A$26:$C$29,2,FALSE),1))</f>
        <v>0</v>
      </c>
      <c r="O403" s="7">
        <f t="shared" si="19"/>
        <v>0</v>
      </c>
      <c r="P403" s="19"/>
      <c r="Q403" s="19"/>
      <c r="R403" t="str">
        <f t="shared" ca="1" si="20"/>
        <v>Expired</v>
      </c>
      <c r="S403" s="22"/>
    </row>
    <row r="404" spans="3:19" x14ac:dyDescent="0.3">
      <c r="C404" s="22"/>
      <c r="D404" s="22"/>
      <c r="H404" s="7"/>
      <c r="I404">
        <f>IF(G404="",1,IFERROR(VLOOKUP(G404,Assumptions!$F$4:$G$6,2,FALSE),1))</f>
        <v>1</v>
      </c>
      <c r="J404" s="7">
        <f t="shared" si="18"/>
        <v>0</v>
      </c>
      <c r="M404" s="7">
        <f>IF(J404="",,J404*IFERROR(K404,1)*IFERROR(VLOOKUP(L404,Assumptions!$A$26:$C$29,2,FALSE),1))</f>
        <v>0</v>
      </c>
      <c r="O404" s="7">
        <f t="shared" si="19"/>
        <v>0</v>
      </c>
      <c r="P404" s="19"/>
      <c r="Q404" s="19"/>
      <c r="R404" t="str">
        <f t="shared" ca="1" si="20"/>
        <v>Expired</v>
      </c>
      <c r="S404" s="22"/>
    </row>
    <row r="405" spans="3:19" x14ac:dyDescent="0.3">
      <c r="C405" s="22"/>
      <c r="D405" s="22"/>
      <c r="H405" s="7"/>
      <c r="I405">
        <f>IF(G405="",1,IFERROR(VLOOKUP(G405,Assumptions!$F$4:$G$6,2,FALSE),1))</f>
        <v>1</v>
      </c>
      <c r="J405" s="7">
        <f t="shared" si="18"/>
        <v>0</v>
      </c>
      <c r="M405" s="7">
        <f>IF(J405="",,J405*IFERROR(K405,1)*IFERROR(VLOOKUP(L405,Assumptions!$A$26:$C$29,2,FALSE),1))</f>
        <v>0</v>
      </c>
      <c r="O405" s="7">
        <f t="shared" si="19"/>
        <v>0</v>
      </c>
      <c r="P405" s="19"/>
      <c r="Q405" s="19"/>
      <c r="R405" t="str">
        <f t="shared" ca="1" si="20"/>
        <v>Expired</v>
      </c>
      <c r="S405" s="22"/>
    </row>
    <row r="406" spans="3:19" x14ac:dyDescent="0.3">
      <c r="C406" s="22"/>
      <c r="D406" s="22"/>
      <c r="H406" s="7"/>
      <c r="I406">
        <f>IF(G406="",1,IFERROR(VLOOKUP(G406,Assumptions!$F$4:$G$6,2,FALSE),1))</f>
        <v>1</v>
      </c>
      <c r="J406" s="7">
        <f t="shared" si="18"/>
        <v>0</v>
      </c>
      <c r="M406" s="7">
        <f>IF(J406="",,J406*IFERROR(K406,1)*IFERROR(VLOOKUP(L406,Assumptions!$A$26:$C$29,2,FALSE),1))</f>
        <v>0</v>
      </c>
      <c r="O406" s="7">
        <f t="shared" si="19"/>
        <v>0</v>
      </c>
      <c r="P406" s="19"/>
      <c r="Q406" s="19"/>
      <c r="R406" t="str">
        <f t="shared" ca="1" si="20"/>
        <v>Expired</v>
      </c>
      <c r="S406" s="22"/>
    </row>
    <row r="407" spans="3:19" x14ac:dyDescent="0.3">
      <c r="C407" s="22"/>
      <c r="D407" s="22"/>
      <c r="H407" s="7"/>
      <c r="I407">
        <f>IF(G407="",1,IFERROR(VLOOKUP(G407,Assumptions!$F$4:$G$6,2,FALSE),1))</f>
        <v>1</v>
      </c>
      <c r="J407" s="7">
        <f t="shared" si="18"/>
        <v>0</v>
      </c>
      <c r="M407" s="7">
        <f>IF(J407="",,J407*IFERROR(K407,1)*IFERROR(VLOOKUP(L407,Assumptions!$A$26:$C$29,2,FALSE),1))</f>
        <v>0</v>
      </c>
      <c r="O407" s="7">
        <f t="shared" si="19"/>
        <v>0</v>
      </c>
      <c r="P407" s="19"/>
      <c r="Q407" s="19"/>
      <c r="R407" t="str">
        <f t="shared" ca="1" si="20"/>
        <v>Expired</v>
      </c>
      <c r="S407" s="22"/>
    </row>
    <row r="408" spans="3:19" x14ac:dyDescent="0.3">
      <c r="C408" s="22"/>
      <c r="D408" s="22"/>
      <c r="H408" s="7"/>
      <c r="I408">
        <f>IF(G408="",1,IFERROR(VLOOKUP(G408,Assumptions!$F$4:$G$6,2,FALSE),1))</f>
        <v>1</v>
      </c>
      <c r="J408" s="7">
        <f t="shared" si="18"/>
        <v>0</v>
      </c>
      <c r="M408" s="7">
        <f>IF(J408="",,J408*IFERROR(K408,1)*IFERROR(VLOOKUP(L408,Assumptions!$A$26:$C$29,2,FALSE),1))</f>
        <v>0</v>
      </c>
      <c r="O408" s="7">
        <f t="shared" si="19"/>
        <v>0</v>
      </c>
      <c r="P408" s="19"/>
      <c r="Q408" s="19"/>
      <c r="R408" t="str">
        <f t="shared" ca="1" si="20"/>
        <v>Expired</v>
      </c>
      <c r="S408" s="22"/>
    </row>
    <row r="409" spans="3:19" x14ac:dyDescent="0.3">
      <c r="C409" s="22"/>
      <c r="D409" s="22"/>
      <c r="H409" s="7"/>
      <c r="I409">
        <f>IF(G409="",1,IFERROR(VLOOKUP(G409,Assumptions!$F$4:$G$6,2,FALSE),1))</f>
        <v>1</v>
      </c>
      <c r="J409" s="7">
        <f t="shared" si="18"/>
        <v>0</v>
      </c>
      <c r="M409" s="7">
        <f>IF(J409="",,J409*IFERROR(K409,1)*IFERROR(VLOOKUP(L409,Assumptions!$A$26:$C$29,2,FALSE),1))</f>
        <v>0</v>
      </c>
      <c r="O409" s="7">
        <f t="shared" si="19"/>
        <v>0</v>
      </c>
      <c r="P409" s="19"/>
      <c r="Q409" s="19"/>
      <c r="R409" t="str">
        <f t="shared" ca="1" si="20"/>
        <v>Expired</v>
      </c>
      <c r="S409" s="22"/>
    </row>
    <row r="410" spans="3:19" x14ac:dyDescent="0.3">
      <c r="C410" s="22"/>
      <c r="D410" s="22"/>
      <c r="H410" s="7"/>
      <c r="I410">
        <f>IF(G410="",1,IFERROR(VLOOKUP(G410,Assumptions!$F$4:$G$6,2,FALSE),1))</f>
        <v>1</v>
      </c>
      <c r="J410" s="7">
        <f t="shared" si="18"/>
        <v>0</v>
      </c>
      <c r="M410" s="7">
        <f>IF(J410="",,J410*IFERROR(K410,1)*IFERROR(VLOOKUP(L410,Assumptions!$A$26:$C$29,2,FALSE),1))</f>
        <v>0</v>
      </c>
      <c r="O410" s="7">
        <f t="shared" si="19"/>
        <v>0</v>
      </c>
      <c r="P410" s="19"/>
      <c r="Q410" s="19"/>
      <c r="R410" t="str">
        <f t="shared" ca="1" si="20"/>
        <v>Expired</v>
      </c>
      <c r="S410" s="22"/>
    </row>
    <row r="411" spans="3:19" x14ac:dyDescent="0.3">
      <c r="C411" s="22"/>
      <c r="D411" s="22"/>
      <c r="H411" s="7"/>
      <c r="I411">
        <f>IF(G411="",1,IFERROR(VLOOKUP(G411,Assumptions!$F$4:$G$6,2,FALSE),1))</f>
        <v>1</v>
      </c>
      <c r="J411" s="7">
        <f t="shared" si="18"/>
        <v>0</v>
      </c>
      <c r="M411" s="7">
        <f>IF(J411="",,J411*IFERROR(K411,1)*IFERROR(VLOOKUP(L411,Assumptions!$A$26:$C$29,2,FALSE),1))</f>
        <v>0</v>
      </c>
      <c r="O411" s="7">
        <f t="shared" si="19"/>
        <v>0</v>
      </c>
      <c r="P411" s="19"/>
      <c r="Q411" s="19"/>
      <c r="R411" t="str">
        <f t="shared" ca="1" si="20"/>
        <v>Expired</v>
      </c>
      <c r="S411" s="22"/>
    </row>
    <row r="412" spans="3:19" x14ac:dyDescent="0.3">
      <c r="C412" s="22"/>
      <c r="D412" s="22"/>
      <c r="H412" s="7"/>
      <c r="I412">
        <f>IF(G412="",1,IFERROR(VLOOKUP(G412,Assumptions!$F$4:$G$6,2,FALSE),1))</f>
        <v>1</v>
      </c>
      <c r="J412" s="7">
        <f t="shared" si="18"/>
        <v>0</v>
      </c>
      <c r="M412" s="7">
        <f>IF(J412="",,J412*IFERROR(K412,1)*IFERROR(VLOOKUP(L412,Assumptions!$A$26:$C$29,2,FALSE),1))</f>
        <v>0</v>
      </c>
      <c r="O412" s="7">
        <f t="shared" si="19"/>
        <v>0</v>
      </c>
      <c r="P412" s="19"/>
      <c r="Q412" s="19"/>
      <c r="R412" t="str">
        <f t="shared" ca="1" si="20"/>
        <v>Expired</v>
      </c>
      <c r="S412" s="22"/>
    </row>
    <row r="413" spans="3:19" x14ac:dyDescent="0.3">
      <c r="C413" s="22"/>
      <c r="D413" s="22"/>
      <c r="H413" s="7"/>
      <c r="I413">
        <f>IF(G413="",1,IFERROR(VLOOKUP(G413,Assumptions!$F$4:$G$6,2,FALSE),1))</f>
        <v>1</v>
      </c>
      <c r="J413" s="7">
        <f t="shared" si="18"/>
        <v>0</v>
      </c>
      <c r="M413" s="7">
        <f>IF(J413="",,J413*IFERROR(K413,1)*IFERROR(VLOOKUP(L413,Assumptions!$A$26:$C$29,2,FALSE),1))</f>
        <v>0</v>
      </c>
      <c r="O413" s="7">
        <f t="shared" si="19"/>
        <v>0</v>
      </c>
      <c r="P413" s="19"/>
      <c r="Q413" s="19"/>
      <c r="R413" t="str">
        <f t="shared" ca="1" si="20"/>
        <v>Expired</v>
      </c>
      <c r="S413" s="22"/>
    </row>
    <row r="414" spans="3:19" x14ac:dyDescent="0.3">
      <c r="C414" s="22"/>
      <c r="D414" s="22"/>
      <c r="H414" s="7"/>
      <c r="I414">
        <f>IF(G414="",1,IFERROR(VLOOKUP(G414,Assumptions!$F$4:$G$6,2,FALSE),1))</f>
        <v>1</v>
      </c>
      <c r="J414" s="7">
        <f t="shared" si="18"/>
        <v>0</v>
      </c>
      <c r="M414" s="7">
        <f>IF(J414="",,J414*IFERROR(K414,1)*IFERROR(VLOOKUP(L414,Assumptions!$A$26:$C$29,2,FALSE),1))</f>
        <v>0</v>
      </c>
      <c r="O414" s="7">
        <f t="shared" si="19"/>
        <v>0</v>
      </c>
      <c r="P414" s="19"/>
      <c r="Q414" s="19"/>
      <c r="R414" t="str">
        <f t="shared" ca="1" si="20"/>
        <v>Expired</v>
      </c>
      <c r="S414" s="22"/>
    </row>
    <row r="415" spans="3:19" x14ac:dyDescent="0.3">
      <c r="C415" s="22"/>
      <c r="D415" s="22"/>
      <c r="H415" s="7"/>
      <c r="I415">
        <f>IF(G415="",1,IFERROR(VLOOKUP(G415,Assumptions!$F$4:$G$6,2,FALSE),1))</f>
        <v>1</v>
      </c>
      <c r="J415" s="7">
        <f t="shared" si="18"/>
        <v>0</v>
      </c>
      <c r="M415" s="7">
        <f>IF(J415="",,J415*IFERROR(K415,1)*IFERROR(VLOOKUP(L415,Assumptions!$A$26:$C$29,2,FALSE),1))</f>
        <v>0</v>
      </c>
      <c r="O415" s="7">
        <f t="shared" si="19"/>
        <v>0</v>
      </c>
      <c r="P415" s="19"/>
      <c r="Q415" s="19"/>
      <c r="R415" t="str">
        <f t="shared" ca="1" si="20"/>
        <v>Expired</v>
      </c>
      <c r="S415" s="22"/>
    </row>
    <row r="416" spans="3:19" x14ac:dyDescent="0.3">
      <c r="C416" s="22"/>
      <c r="D416" s="22"/>
      <c r="H416" s="7"/>
      <c r="I416">
        <f>IF(G416="",1,IFERROR(VLOOKUP(G416,Assumptions!$F$4:$G$6,2,FALSE),1))</f>
        <v>1</v>
      </c>
      <c r="J416" s="7">
        <f t="shared" si="18"/>
        <v>0</v>
      </c>
      <c r="M416" s="7">
        <f>IF(J416="",,J416*IFERROR(K416,1)*IFERROR(VLOOKUP(L416,Assumptions!$A$26:$C$29,2,FALSE),1))</f>
        <v>0</v>
      </c>
      <c r="O416" s="7">
        <f t="shared" si="19"/>
        <v>0</v>
      </c>
      <c r="P416" s="19"/>
      <c r="Q416" s="19"/>
      <c r="R416" t="str">
        <f t="shared" ca="1" si="20"/>
        <v>Expired</v>
      </c>
      <c r="S416" s="22"/>
    </row>
    <row r="417" spans="3:19" x14ac:dyDescent="0.3">
      <c r="C417" s="22"/>
      <c r="D417" s="22"/>
      <c r="H417" s="7"/>
      <c r="I417">
        <f>IF(G417="",1,IFERROR(VLOOKUP(G417,Assumptions!$F$4:$G$6,2,FALSE),1))</f>
        <v>1</v>
      </c>
      <c r="J417" s="7">
        <f t="shared" si="18"/>
        <v>0</v>
      </c>
      <c r="M417" s="7">
        <f>IF(J417="",,J417*IFERROR(K417,1)*IFERROR(VLOOKUP(L417,Assumptions!$A$26:$C$29,2,FALSE),1))</f>
        <v>0</v>
      </c>
      <c r="O417" s="7">
        <f t="shared" si="19"/>
        <v>0</v>
      </c>
      <c r="P417" s="19"/>
      <c r="Q417" s="19"/>
      <c r="R417" t="str">
        <f t="shared" ca="1" si="20"/>
        <v>Expired</v>
      </c>
      <c r="S417" s="22"/>
    </row>
    <row r="418" spans="3:19" x14ac:dyDescent="0.3">
      <c r="C418" s="22"/>
      <c r="D418" s="22"/>
      <c r="H418" s="7"/>
      <c r="I418">
        <f>IF(G418="",1,IFERROR(VLOOKUP(G418,Assumptions!$F$4:$G$6,2,FALSE),1))</f>
        <v>1</v>
      </c>
      <c r="J418" s="7">
        <f t="shared" si="18"/>
        <v>0</v>
      </c>
      <c r="M418" s="7">
        <f>IF(J418="",,J418*IFERROR(K418,1)*IFERROR(VLOOKUP(L418,Assumptions!$A$26:$C$29,2,FALSE),1))</f>
        <v>0</v>
      </c>
      <c r="O418" s="7">
        <f t="shared" si="19"/>
        <v>0</v>
      </c>
      <c r="P418" s="19"/>
      <c r="Q418" s="19"/>
      <c r="R418" t="str">
        <f t="shared" ca="1" si="20"/>
        <v>Expired</v>
      </c>
      <c r="S418" s="22"/>
    </row>
    <row r="419" spans="3:19" x14ac:dyDescent="0.3">
      <c r="C419" s="22"/>
      <c r="D419" s="22"/>
      <c r="H419" s="7"/>
      <c r="I419">
        <f>IF(G419="",1,IFERROR(VLOOKUP(G419,Assumptions!$F$4:$G$6,2,FALSE),1))</f>
        <v>1</v>
      </c>
      <c r="J419" s="7">
        <f t="shared" si="18"/>
        <v>0</v>
      </c>
      <c r="M419" s="7">
        <f>IF(J419="",,J419*IFERROR(K419,1)*IFERROR(VLOOKUP(L419,Assumptions!$A$26:$C$29,2,FALSE),1))</f>
        <v>0</v>
      </c>
      <c r="O419" s="7">
        <f t="shared" si="19"/>
        <v>0</v>
      </c>
      <c r="P419" s="19"/>
      <c r="Q419" s="19"/>
      <c r="R419" t="str">
        <f t="shared" ca="1" si="20"/>
        <v>Expired</v>
      </c>
      <c r="S419" s="22"/>
    </row>
    <row r="420" spans="3:19" x14ac:dyDescent="0.3">
      <c r="C420" s="22"/>
      <c r="D420" s="22"/>
      <c r="H420" s="7"/>
      <c r="I420">
        <f>IF(G420="",1,IFERROR(VLOOKUP(G420,Assumptions!$F$4:$G$6,2,FALSE),1))</f>
        <v>1</v>
      </c>
      <c r="J420" s="7">
        <f t="shared" si="18"/>
        <v>0</v>
      </c>
      <c r="M420" s="7">
        <f>IF(J420="",,J420*IFERROR(K420,1)*IFERROR(VLOOKUP(L420,Assumptions!$A$26:$C$29,2,FALSE),1))</f>
        <v>0</v>
      </c>
      <c r="O420" s="7">
        <f t="shared" si="19"/>
        <v>0</v>
      </c>
      <c r="P420" s="19"/>
      <c r="Q420" s="19"/>
      <c r="R420" t="str">
        <f t="shared" ca="1" si="20"/>
        <v>Expired</v>
      </c>
      <c r="S420" s="22"/>
    </row>
    <row r="421" spans="3:19" x14ac:dyDescent="0.3">
      <c r="C421" s="22"/>
      <c r="D421" s="22"/>
      <c r="H421" s="7"/>
      <c r="I421">
        <f>IF(G421="",1,IFERROR(VLOOKUP(G421,Assumptions!$F$4:$G$6,2,FALSE),1))</f>
        <v>1</v>
      </c>
      <c r="J421" s="7">
        <f t="shared" si="18"/>
        <v>0</v>
      </c>
      <c r="M421" s="7">
        <f>IF(J421="",,J421*IFERROR(K421,1)*IFERROR(VLOOKUP(L421,Assumptions!$A$26:$C$29,2,FALSE),1))</f>
        <v>0</v>
      </c>
      <c r="O421" s="7">
        <f t="shared" si="19"/>
        <v>0</v>
      </c>
      <c r="P421" s="19"/>
      <c r="Q421" s="19"/>
      <c r="R421" t="str">
        <f t="shared" ca="1" si="20"/>
        <v>Expired</v>
      </c>
      <c r="S421" s="22"/>
    </row>
    <row r="422" spans="3:19" x14ac:dyDescent="0.3">
      <c r="C422" s="22"/>
      <c r="D422" s="22"/>
      <c r="H422" s="7"/>
      <c r="I422">
        <f>IF(G422="",1,IFERROR(VLOOKUP(G422,Assumptions!$F$4:$G$6,2,FALSE),1))</f>
        <v>1</v>
      </c>
      <c r="J422" s="7">
        <f t="shared" si="18"/>
        <v>0</v>
      </c>
      <c r="M422" s="7">
        <f>IF(J422="",,J422*IFERROR(K422,1)*IFERROR(VLOOKUP(L422,Assumptions!$A$26:$C$29,2,FALSE),1))</f>
        <v>0</v>
      </c>
      <c r="O422" s="7">
        <f t="shared" si="19"/>
        <v>0</v>
      </c>
      <c r="P422" s="19"/>
      <c r="Q422" s="19"/>
      <c r="R422" t="str">
        <f t="shared" ca="1" si="20"/>
        <v>Expired</v>
      </c>
      <c r="S422" s="22"/>
    </row>
    <row r="423" spans="3:19" x14ac:dyDescent="0.3">
      <c r="C423" s="22"/>
      <c r="D423" s="22"/>
      <c r="H423" s="7"/>
      <c r="I423">
        <f>IF(G423="",1,IFERROR(VLOOKUP(G423,Assumptions!$F$4:$G$6,2,FALSE),1))</f>
        <v>1</v>
      </c>
      <c r="J423" s="7">
        <f t="shared" si="18"/>
        <v>0</v>
      </c>
      <c r="M423" s="7">
        <f>IF(J423="",,J423*IFERROR(K423,1)*IFERROR(VLOOKUP(L423,Assumptions!$A$26:$C$29,2,FALSE),1))</f>
        <v>0</v>
      </c>
      <c r="O423" s="7">
        <f t="shared" si="19"/>
        <v>0</v>
      </c>
      <c r="P423" s="19"/>
      <c r="Q423" s="19"/>
      <c r="R423" t="str">
        <f t="shared" ca="1" si="20"/>
        <v>Expired</v>
      </c>
      <c r="S423" s="22"/>
    </row>
    <row r="424" spans="3:19" x14ac:dyDescent="0.3">
      <c r="C424" s="22"/>
      <c r="D424" s="22"/>
      <c r="H424" s="7"/>
      <c r="I424">
        <f>IF(G424="",1,IFERROR(VLOOKUP(G424,Assumptions!$F$4:$G$6,2,FALSE),1))</f>
        <v>1</v>
      </c>
      <c r="J424" s="7">
        <f t="shared" si="18"/>
        <v>0</v>
      </c>
      <c r="M424" s="7">
        <f>IF(J424="",,J424*IFERROR(K424,1)*IFERROR(VLOOKUP(L424,Assumptions!$A$26:$C$29,2,FALSE),1))</f>
        <v>0</v>
      </c>
      <c r="O424" s="7">
        <f t="shared" si="19"/>
        <v>0</v>
      </c>
      <c r="P424" s="19"/>
      <c r="Q424" s="19"/>
      <c r="R424" t="str">
        <f t="shared" ca="1" si="20"/>
        <v>Expired</v>
      </c>
      <c r="S424" s="22"/>
    </row>
    <row r="425" spans="3:19" x14ac:dyDescent="0.3">
      <c r="C425" s="22"/>
      <c r="D425" s="22"/>
      <c r="H425" s="7"/>
      <c r="I425">
        <f>IF(G425="",1,IFERROR(VLOOKUP(G425,Assumptions!$F$4:$G$6,2,FALSE),1))</f>
        <v>1</v>
      </c>
      <c r="J425" s="7">
        <f t="shared" si="18"/>
        <v>0</v>
      </c>
      <c r="M425" s="7">
        <f>IF(J425="",,J425*IFERROR(K425,1)*IFERROR(VLOOKUP(L425,Assumptions!$A$26:$C$29,2,FALSE),1))</f>
        <v>0</v>
      </c>
      <c r="O425" s="7">
        <f t="shared" si="19"/>
        <v>0</v>
      </c>
      <c r="P425" s="19"/>
      <c r="Q425" s="19"/>
      <c r="R425" t="str">
        <f t="shared" ca="1" si="20"/>
        <v>Expired</v>
      </c>
      <c r="S425" s="22"/>
    </row>
    <row r="426" spans="3:19" x14ac:dyDescent="0.3">
      <c r="C426" s="22"/>
      <c r="D426" s="22"/>
      <c r="H426" s="7"/>
      <c r="I426">
        <f>IF(G426="",1,IFERROR(VLOOKUP(G426,Assumptions!$F$4:$G$6,2,FALSE),1))</f>
        <v>1</v>
      </c>
      <c r="J426" s="7">
        <f t="shared" si="18"/>
        <v>0</v>
      </c>
      <c r="M426" s="7">
        <f>IF(J426="",,J426*IFERROR(K426,1)*IFERROR(VLOOKUP(L426,Assumptions!$A$26:$C$29,2,FALSE),1))</f>
        <v>0</v>
      </c>
      <c r="O426" s="7">
        <f t="shared" si="19"/>
        <v>0</v>
      </c>
      <c r="P426" s="19"/>
      <c r="Q426" s="19"/>
      <c r="R426" t="str">
        <f t="shared" ca="1" si="20"/>
        <v>Expired</v>
      </c>
      <c r="S426" s="22"/>
    </row>
    <row r="427" spans="3:19" x14ac:dyDescent="0.3">
      <c r="C427" s="22"/>
      <c r="D427" s="22"/>
      <c r="H427" s="7"/>
      <c r="I427">
        <f>IF(G427="",1,IFERROR(VLOOKUP(G427,Assumptions!$F$4:$G$6,2,FALSE),1))</f>
        <v>1</v>
      </c>
      <c r="J427" s="7">
        <f t="shared" si="18"/>
        <v>0</v>
      </c>
      <c r="M427" s="7">
        <f>IF(J427="",,J427*IFERROR(K427,1)*IFERROR(VLOOKUP(L427,Assumptions!$A$26:$C$29,2,FALSE),1))</f>
        <v>0</v>
      </c>
      <c r="O427" s="7">
        <f t="shared" si="19"/>
        <v>0</v>
      </c>
      <c r="P427" s="19"/>
      <c r="Q427" s="19"/>
      <c r="R427" t="str">
        <f t="shared" ca="1" si="20"/>
        <v>Expired</v>
      </c>
      <c r="S427" s="22"/>
    </row>
    <row r="428" spans="3:19" x14ac:dyDescent="0.3">
      <c r="C428" s="22"/>
      <c r="D428" s="22"/>
      <c r="H428" s="7"/>
      <c r="I428">
        <f>IF(G428="",1,IFERROR(VLOOKUP(G428,Assumptions!$F$4:$G$6,2,FALSE),1))</f>
        <v>1</v>
      </c>
      <c r="J428" s="7">
        <f t="shared" si="18"/>
        <v>0</v>
      </c>
      <c r="M428" s="7">
        <f>IF(J428="",,J428*IFERROR(K428,1)*IFERROR(VLOOKUP(L428,Assumptions!$A$26:$C$29,2,FALSE),1))</f>
        <v>0</v>
      </c>
      <c r="O428" s="7">
        <f t="shared" si="19"/>
        <v>0</v>
      </c>
      <c r="P428" s="19"/>
      <c r="Q428" s="19"/>
      <c r="R428" t="str">
        <f t="shared" ca="1" si="20"/>
        <v>Expired</v>
      </c>
      <c r="S428" s="22"/>
    </row>
    <row r="429" spans="3:19" x14ac:dyDescent="0.3">
      <c r="C429" s="22"/>
      <c r="D429" s="22"/>
      <c r="H429" s="7"/>
      <c r="I429">
        <f>IF(G429="",1,IFERROR(VLOOKUP(G429,Assumptions!$F$4:$G$6,2,FALSE),1))</f>
        <v>1</v>
      </c>
      <c r="J429" s="7">
        <f t="shared" si="18"/>
        <v>0</v>
      </c>
      <c r="M429" s="7">
        <f>IF(J429="",,J429*IFERROR(K429,1)*IFERROR(VLOOKUP(L429,Assumptions!$A$26:$C$29,2,FALSE),1))</f>
        <v>0</v>
      </c>
      <c r="O429" s="7">
        <f t="shared" si="19"/>
        <v>0</v>
      </c>
      <c r="P429" s="19"/>
      <c r="Q429" s="19"/>
      <c r="R429" t="str">
        <f t="shared" ca="1" si="20"/>
        <v>Expired</v>
      </c>
      <c r="S429" s="22"/>
    </row>
    <row r="430" spans="3:19" x14ac:dyDescent="0.3">
      <c r="C430" s="22"/>
      <c r="D430" s="22"/>
      <c r="H430" s="7"/>
      <c r="I430">
        <f>IF(G430="",1,IFERROR(VLOOKUP(G430,Assumptions!$F$4:$G$6,2,FALSE),1))</f>
        <v>1</v>
      </c>
      <c r="J430" s="7">
        <f t="shared" si="18"/>
        <v>0</v>
      </c>
      <c r="M430" s="7">
        <f>IF(J430="",,J430*IFERROR(K430,1)*IFERROR(VLOOKUP(L430,Assumptions!$A$26:$C$29,2,FALSE),1))</f>
        <v>0</v>
      </c>
      <c r="O430" s="7">
        <f t="shared" si="19"/>
        <v>0</v>
      </c>
      <c r="P430" s="19"/>
      <c r="Q430" s="19"/>
      <c r="R430" t="str">
        <f t="shared" ca="1" si="20"/>
        <v>Expired</v>
      </c>
      <c r="S430" s="22"/>
    </row>
    <row r="431" spans="3:19" x14ac:dyDescent="0.3">
      <c r="C431" s="22"/>
      <c r="D431" s="22"/>
      <c r="H431" s="7"/>
      <c r="I431">
        <f>IF(G431="",1,IFERROR(VLOOKUP(G431,Assumptions!$F$4:$G$6,2,FALSE),1))</f>
        <v>1</v>
      </c>
      <c r="J431" s="7">
        <f t="shared" si="18"/>
        <v>0</v>
      </c>
      <c r="M431" s="7">
        <f>IF(J431="",,J431*IFERROR(K431,1)*IFERROR(VLOOKUP(L431,Assumptions!$A$26:$C$29,2,FALSE),1))</f>
        <v>0</v>
      </c>
      <c r="O431" s="7">
        <f t="shared" si="19"/>
        <v>0</v>
      </c>
      <c r="P431" s="19"/>
      <c r="Q431" s="19"/>
      <c r="R431" t="str">
        <f t="shared" ca="1" si="20"/>
        <v>Expired</v>
      </c>
      <c r="S431" s="22"/>
    </row>
    <row r="432" spans="3:19" x14ac:dyDescent="0.3">
      <c r="C432" s="22"/>
      <c r="D432" s="22"/>
      <c r="H432" s="7"/>
      <c r="I432">
        <f>IF(G432="",1,IFERROR(VLOOKUP(G432,Assumptions!$F$4:$G$6,2,FALSE),1))</f>
        <v>1</v>
      </c>
      <c r="J432" s="7">
        <f t="shared" si="18"/>
        <v>0</v>
      </c>
      <c r="M432" s="7">
        <f>IF(J432="",,J432*IFERROR(K432,1)*IFERROR(VLOOKUP(L432,Assumptions!$A$26:$C$29,2,FALSE),1))</f>
        <v>0</v>
      </c>
      <c r="O432" s="7">
        <f t="shared" si="19"/>
        <v>0</v>
      </c>
      <c r="P432" s="19"/>
      <c r="Q432" s="19"/>
      <c r="R432" t="str">
        <f t="shared" ca="1" si="20"/>
        <v>Expired</v>
      </c>
      <c r="S432" s="22"/>
    </row>
    <row r="433" spans="3:19" x14ac:dyDescent="0.3">
      <c r="C433" s="22"/>
      <c r="D433" s="22"/>
      <c r="H433" s="7"/>
      <c r="I433">
        <f>IF(G433="",1,IFERROR(VLOOKUP(G433,Assumptions!$F$4:$G$6,2,FALSE),1))</f>
        <v>1</v>
      </c>
      <c r="J433" s="7">
        <f t="shared" si="18"/>
        <v>0</v>
      </c>
      <c r="M433" s="7">
        <f>IF(J433="",,J433*IFERROR(K433,1)*IFERROR(VLOOKUP(L433,Assumptions!$A$26:$C$29,2,FALSE),1))</f>
        <v>0</v>
      </c>
      <c r="O433" s="7">
        <f t="shared" si="19"/>
        <v>0</v>
      </c>
      <c r="P433" s="19"/>
      <c r="Q433" s="19"/>
      <c r="R433" t="str">
        <f t="shared" ca="1" si="20"/>
        <v>Expired</v>
      </c>
      <c r="S433" s="22"/>
    </row>
    <row r="434" spans="3:19" x14ac:dyDescent="0.3">
      <c r="C434" s="22"/>
      <c r="D434" s="22"/>
      <c r="H434" s="7"/>
      <c r="I434">
        <f>IF(G434="",1,IFERROR(VLOOKUP(G434,Assumptions!$F$4:$G$6,2,FALSE),1))</f>
        <v>1</v>
      </c>
      <c r="J434" s="7">
        <f t="shared" si="18"/>
        <v>0</v>
      </c>
      <c r="M434" s="7">
        <f>IF(J434="",,J434*IFERROR(K434,1)*IFERROR(VLOOKUP(L434,Assumptions!$A$26:$C$29,2,FALSE),1))</f>
        <v>0</v>
      </c>
      <c r="O434" s="7">
        <f t="shared" si="19"/>
        <v>0</v>
      </c>
      <c r="P434" s="19"/>
      <c r="Q434" s="19"/>
      <c r="R434" t="str">
        <f t="shared" ca="1" si="20"/>
        <v>Expired</v>
      </c>
      <c r="S434" s="22"/>
    </row>
    <row r="435" spans="3:19" x14ac:dyDescent="0.3">
      <c r="C435" s="22"/>
      <c r="D435" s="22"/>
      <c r="H435" s="7"/>
      <c r="I435">
        <f>IF(G435="",1,IFERROR(VLOOKUP(G435,Assumptions!$F$4:$G$6,2,FALSE),1))</f>
        <v>1</v>
      </c>
      <c r="J435" s="7">
        <f t="shared" si="18"/>
        <v>0</v>
      </c>
      <c r="M435" s="7">
        <f>IF(J435="",,J435*IFERROR(K435,1)*IFERROR(VLOOKUP(L435,Assumptions!$A$26:$C$29,2,FALSE),1))</f>
        <v>0</v>
      </c>
      <c r="O435" s="7">
        <f t="shared" si="19"/>
        <v>0</v>
      </c>
      <c r="P435" s="19"/>
      <c r="Q435" s="19"/>
      <c r="R435" t="str">
        <f t="shared" ca="1" si="20"/>
        <v>Expired</v>
      </c>
      <c r="S435" s="22"/>
    </row>
    <row r="436" spans="3:19" x14ac:dyDescent="0.3">
      <c r="C436" s="22"/>
      <c r="D436" s="22"/>
      <c r="H436" s="7"/>
      <c r="I436">
        <f>IF(G436="",1,IFERROR(VLOOKUP(G436,Assumptions!$F$4:$G$6,2,FALSE),1))</f>
        <v>1</v>
      </c>
      <c r="J436" s="7">
        <f t="shared" si="18"/>
        <v>0</v>
      </c>
      <c r="M436" s="7">
        <f>IF(J436="",,J436*IFERROR(K436,1)*IFERROR(VLOOKUP(L436,Assumptions!$A$26:$C$29,2,FALSE),1))</f>
        <v>0</v>
      </c>
      <c r="O436" s="7">
        <f t="shared" si="19"/>
        <v>0</v>
      </c>
      <c r="P436" s="19"/>
      <c r="Q436" s="19"/>
      <c r="R436" t="str">
        <f t="shared" ca="1" si="20"/>
        <v>Expired</v>
      </c>
      <c r="S436" s="22"/>
    </row>
    <row r="437" spans="3:19" x14ac:dyDescent="0.3">
      <c r="C437" s="22"/>
      <c r="D437" s="22"/>
      <c r="H437" s="7"/>
      <c r="I437">
        <f>IF(G437="",1,IFERROR(VLOOKUP(G437,Assumptions!$F$4:$G$6,2,FALSE),1))</f>
        <v>1</v>
      </c>
      <c r="J437" s="7">
        <f t="shared" si="18"/>
        <v>0</v>
      </c>
      <c r="M437" s="7">
        <f>IF(J437="",,J437*IFERROR(K437,1)*IFERROR(VLOOKUP(L437,Assumptions!$A$26:$C$29,2,FALSE),1))</f>
        <v>0</v>
      </c>
      <c r="O437" s="7">
        <f t="shared" si="19"/>
        <v>0</v>
      </c>
      <c r="P437" s="19"/>
      <c r="Q437" s="19"/>
      <c r="R437" t="str">
        <f t="shared" ca="1" si="20"/>
        <v>Expired</v>
      </c>
      <c r="S437" s="22"/>
    </row>
    <row r="438" spans="3:19" x14ac:dyDescent="0.3">
      <c r="C438" s="22"/>
      <c r="D438" s="22"/>
      <c r="H438" s="7"/>
      <c r="I438">
        <f>IF(G438="",1,IFERROR(VLOOKUP(G438,Assumptions!$F$4:$G$6,2,FALSE),1))</f>
        <v>1</v>
      </c>
      <c r="J438" s="7">
        <f t="shared" si="18"/>
        <v>0</v>
      </c>
      <c r="M438" s="7">
        <f>IF(J438="",,J438*IFERROR(K438,1)*IFERROR(VLOOKUP(L438,Assumptions!$A$26:$C$29,2,FALSE),1))</f>
        <v>0</v>
      </c>
      <c r="O438" s="7">
        <f t="shared" si="19"/>
        <v>0</v>
      </c>
      <c r="P438" s="19"/>
      <c r="Q438" s="19"/>
      <c r="R438" t="str">
        <f t="shared" ca="1" si="20"/>
        <v>Expired</v>
      </c>
      <c r="S438" s="22"/>
    </row>
    <row r="439" spans="3:19" x14ac:dyDescent="0.3">
      <c r="C439" s="22"/>
      <c r="D439" s="22"/>
      <c r="H439" s="7"/>
      <c r="I439">
        <f>IF(G439="",1,IFERROR(VLOOKUP(G439,Assumptions!$F$4:$G$6,2,FALSE),1))</f>
        <v>1</v>
      </c>
      <c r="J439" s="7">
        <f t="shared" si="18"/>
        <v>0</v>
      </c>
      <c r="M439" s="7">
        <f>IF(J439="",,J439*IFERROR(K439,1)*IFERROR(VLOOKUP(L439,Assumptions!$A$26:$C$29,2,FALSE),1))</f>
        <v>0</v>
      </c>
      <c r="O439" s="7">
        <f t="shared" si="19"/>
        <v>0</v>
      </c>
      <c r="P439" s="19"/>
      <c r="Q439" s="19"/>
      <c r="R439" t="str">
        <f t="shared" ca="1" si="20"/>
        <v>Expired</v>
      </c>
      <c r="S439" s="22"/>
    </row>
    <row r="440" spans="3:19" x14ac:dyDescent="0.3">
      <c r="C440" s="22"/>
      <c r="D440" s="22"/>
      <c r="H440" s="7"/>
      <c r="I440">
        <f>IF(G440="",1,IFERROR(VLOOKUP(G440,Assumptions!$F$4:$G$6,2,FALSE),1))</f>
        <v>1</v>
      </c>
      <c r="J440" s="7">
        <f t="shared" si="18"/>
        <v>0</v>
      </c>
      <c r="M440" s="7">
        <f>IF(J440="",,J440*IFERROR(K440,1)*IFERROR(VLOOKUP(L440,Assumptions!$A$26:$C$29,2,FALSE),1))</f>
        <v>0</v>
      </c>
      <c r="O440" s="7">
        <f t="shared" si="19"/>
        <v>0</v>
      </c>
      <c r="P440" s="19"/>
      <c r="Q440" s="19"/>
      <c r="R440" t="str">
        <f t="shared" ca="1" si="20"/>
        <v>Expired</v>
      </c>
      <c r="S440" s="22"/>
    </row>
    <row r="441" spans="3:19" x14ac:dyDescent="0.3">
      <c r="C441" s="22"/>
      <c r="D441" s="22"/>
      <c r="H441" s="7"/>
      <c r="I441">
        <f>IF(G441="",1,IFERROR(VLOOKUP(G441,Assumptions!$F$4:$G$6,2,FALSE),1))</f>
        <v>1</v>
      </c>
      <c r="J441" s="7">
        <f t="shared" si="18"/>
        <v>0</v>
      </c>
      <c r="M441" s="7">
        <f>IF(J441="",,J441*IFERROR(K441,1)*IFERROR(VLOOKUP(L441,Assumptions!$A$26:$C$29,2,FALSE),1))</f>
        <v>0</v>
      </c>
      <c r="O441" s="7">
        <f t="shared" si="19"/>
        <v>0</v>
      </c>
      <c r="P441" s="19"/>
      <c r="Q441" s="19"/>
      <c r="R441" t="str">
        <f t="shared" ca="1" si="20"/>
        <v>Expired</v>
      </c>
      <c r="S441" s="22"/>
    </row>
    <row r="442" spans="3:19" x14ac:dyDescent="0.3">
      <c r="C442" s="22"/>
      <c r="D442" s="22"/>
      <c r="H442" s="7"/>
      <c r="I442">
        <f>IF(G442="",1,IFERROR(VLOOKUP(G442,Assumptions!$F$4:$G$6,2,FALSE),1))</f>
        <v>1</v>
      </c>
      <c r="J442" s="7">
        <f t="shared" si="18"/>
        <v>0</v>
      </c>
      <c r="M442" s="7">
        <f>IF(J442="",,J442*IFERROR(K442,1)*IFERROR(VLOOKUP(L442,Assumptions!$A$26:$C$29,2,FALSE),1))</f>
        <v>0</v>
      </c>
      <c r="O442" s="7">
        <f t="shared" si="19"/>
        <v>0</v>
      </c>
      <c r="P442" s="19"/>
      <c r="Q442" s="19"/>
      <c r="R442" t="str">
        <f t="shared" ca="1" si="20"/>
        <v>Expired</v>
      </c>
      <c r="S442" s="22"/>
    </row>
    <row r="443" spans="3:19" x14ac:dyDescent="0.3">
      <c r="C443" s="22"/>
      <c r="D443" s="22"/>
      <c r="H443" s="7"/>
      <c r="I443">
        <f>IF(G443="",1,IFERROR(VLOOKUP(G443,Assumptions!$F$4:$G$6,2,FALSE),1))</f>
        <v>1</v>
      </c>
      <c r="J443" s="7">
        <f t="shared" si="18"/>
        <v>0</v>
      </c>
      <c r="M443" s="7">
        <f>IF(J443="",,J443*IFERROR(K443,1)*IFERROR(VLOOKUP(L443,Assumptions!$A$26:$C$29,2,FALSE),1))</f>
        <v>0</v>
      </c>
      <c r="O443" s="7">
        <f t="shared" si="19"/>
        <v>0</v>
      </c>
      <c r="P443" s="19"/>
      <c r="Q443" s="19"/>
      <c r="R443" t="str">
        <f t="shared" ca="1" si="20"/>
        <v>Expired</v>
      </c>
      <c r="S443" s="22"/>
    </row>
    <row r="444" spans="3:19" x14ac:dyDescent="0.3">
      <c r="C444" s="22"/>
      <c r="D444" s="22"/>
      <c r="H444" s="7"/>
      <c r="I444">
        <f>IF(G444="",1,IFERROR(VLOOKUP(G444,Assumptions!$F$4:$G$6,2,FALSE),1))</f>
        <v>1</v>
      </c>
      <c r="J444" s="7">
        <f t="shared" si="18"/>
        <v>0</v>
      </c>
      <c r="M444" s="7">
        <f>IF(J444="",,J444*IFERROR(K444,1)*IFERROR(VLOOKUP(L444,Assumptions!$A$26:$C$29,2,FALSE),1))</f>
        <v>0</v>
      </c>
      <c r="O444" s="7">
        <f t="shared" si="19"/>
        <v>0</v>
      </c>
      <c r="P444" s="19"/>
      <c r="Q444" s="19"/>
      <c r="R444" t="str">
        <f t="shared" ca="1" si="20"/>
        <v>Expired</v>
      </c>
      <c r="S444" s="22"/>
    </row>
    <row r="445" spans="3:19" x14ac:dyDescent="0.3">
      <c r="C445" s="22"/>
      <c r="D445" s="22"/>
      <c r="H445" s="7"/>
      <c r="I445">
        <f>IF(G445="",1,IFERROR(VLOOKUP(G445,Assumptions!$F$4:$G$6,2,FALSE),1))</f>
        <v>1</v>
      </c>
      <c r="J445" s="7">
        <f t="shared" si="18"/>
        <v>0</v>
      </c>
      <c r="M445" s="7">
        <f>IF(J445="",,J445*IFERROR(K445,1)*IFERROR(VLOOKUP(L445,Assumptions!$A$26:$C$29,2,FALSE),1))</f>
        <v>0</v>
      </c>
      <c r="O445" s="7">
        <f t="shared" si="19"/>
        <v>0</v>
      </c>
      <c r="P445" s="19"/>
      <c r="Q445" s="19"/>
      <c r="R445" t="str">
        <f t="shared" ca="1" si="20"/>
        <v>Expired</v>
      </c>
      <c r="S445" s="22"/>
    </row>
    <row r="446" spans="3:19" x14ac:dyDescent="0.3">
      <c r="C446" s="22"/>
      <c r="D446" s="22"/>
      <c r="H446" s="7"/>
      <c r="I446">
        <f>IF(G446="",1,IFERROR(VLOOKUP(G446,Assumptions!$F$4:$G$6,2,FALSE),1))</f>
        <v>1</v>
      </c>
      <c r="J446" s="7">
        <f t="shared" si="18"/>
        <v>0</v>
      </c>
      <c r="M446" s="7">
        <f>IF(J446="",,J446*IFERROR(K446,1)*IFERROR(VLOOKUP(L446,Assumptions!$A$26:$C$29,2,FALSE),1))</f>
        <v>0</v>
      </c>
      <c r="O446" s="7">
        <f t="shared" si="19"/>
        <v>0</v>
      </c>
      <c r="P446" s="19"/>
      <c r="Q446" s="19"/>
      <c r="R446" t="str">
        <f t="shared" ca="1" si="20"/>
        <v>Expired</v>
      </c>
      <c r="S446" s="22"/>
    </row>
    <row r="447" spans="3:19" x14ac:dyDescent="0.3">
      <c r="C447" s="22"/>
      <c r="D447" s="22"/>
      <c r="H447" s="7"/>
      <c r="I447">
        <f>IF(G447="",1,IFERROR(VLOOKUP(G447,Assumptions!$F$4:$G$6,2,FALSE),1))</f>
        <v>1</v>
      </c>
      <c r="J447" s="7">
        <f t="shared" si="18"/>
        <v>0</v>
      </c>
      <c r="M447" s="7">
        <f>IF(J447="",,J447*IFERROR(K447,1)*IFERROR(VLOOKUP(L447,Assumptions!$A$26:$C$29,2,FALSE),1))</f>
        <v>0</v>
      </c>
      <c r="O447" s="7">
        <f t="shared" si="19"/>
        <v>0</v>
      </c>
      <c r="P447" s="19"/>
      <c r="Q447" s="19"/>
      <c r="R447" t="str">
        <f t="shared" ca="1" si="20"/>
        <v>Expired</v>
      </c>
      <c r="S447" s="22"/>
    </row>
    <row r="448" spans="3:19" x14ac:dyDescent="0.3">
      <c r="C448" s="22"/>
      <c r="D448" s="22"/>
      <c r="H448" s="7"/>
      <c r="I448">
        <f>IF(G448="",1,IFERROR(VLOOKUP(G448,Assumptions!$F$4:$G$6,2,FALSE),1))</f>
        <v>1</v>
      </c>
      <c r="J448" s="7">
        <f t="shared" si="18"/>
        <v>0</v>
      </c>
      <c r="M448" s="7">
        <f>IF(J448="",,J448*IFERROR(K448,1)*IFERROR(VLOOKUP(L448,Assumptions!$A$26:$C$29,2,FALSE),1))</f>
        <v>0</v>
      </c>
      <c r="O448" s="7">
        <f t="shared" si="19"/>
        <v>0</v>
      </c>
      <c r="P448" s="19"/>
      <c r="Q448" s="19"/>
      <c r="R448" t="str">
        <f t="shared" ca="1" si="20"/>
        <v>Expired</v>
      </c>
      <c r="S448" s="22"/>
    </row>
    <row r="449" spans="3:19" x14ac:dyDescent="0.3">
      <c r="C449" s="22"/>
      <c r="D449" s="22"/>
      <c r="H449" s="7"/>
      <c r="I449">
        <f>IF(G449="",1,IFERROR(VLOOKUP(G449,Assumptions!$F$4:$G$6,2,FALSE),1))</f>
        <v>1</v>
      </c>
      <c r="J449" s="7">
        <f t="shared" si="18"/>
        <v>0</v>
      </c>
      <c r="M449" s="7">
        <f>IF(J449="",,J449*IFERROR(K449,1)*IFERROR(VLOOKUP(L449,Assumptions!$A$26:$C$29,2,FALSE),1))</f>
        <v>0</v>
      </c>
      <c r="O449" s="7">
        <f t="shared" si="19"/>
        <v>0</v>
      </c>
      <c r="P449" s="19"/>
      <c r="Q449" s="19"/>
      <c r="R449" t="str">
        <f t="shared" ca="1" si="20"/>
        <v>Expired</v>
      </c>
      <c r="S449" s="22"/>
    </row>
    <row r="450" spans="3:19" x14ac:dyDescent="0.3">
      <c r="C450" s="22"/>
      <c r="D450" s="22"/>
      <c r="H450" s="7"/>
      <c r="I450">
        <f>IF(G450="",1,IFERROR(VLOOKUP(G450,Assumptions!$F$4:$G$6,2,FALSE),1))</f>
        <v>1</v>
      </c>
      <c r="J450" s="7">
        <f t="shared" ref="J450:J501" si="21">IF(H450="",,H450*I450)</f>
        <v>0</v>
      </c>
      <c r="M450" s="7">
        <f>IF(J450="",,J450*IFERROR(K450,1)*IFERROR(VLOOKUP(L450,Assumptions!$A$26:$C$29,2,FALSE),1))</f>
        <v>0</v>
      </c>
      <c r="O450" s="7">
        <f t="shared" ref="O450:O501" si="22">IF(M450="",,M450*(1+IF(N450="20%",0.2,0)))</f>
        <v>0</v>
      </c>
      <c r="P450" s="19"/>
      <c r="Q450" s="19"/>
      <c r="R450" t="str">
        <f t="shared" ref="R450:R501" ca="1" si="23">IF(AND(Q450&lt;=TODAY()+30,Q450&gt;=TODAY()),"Due Soon",IF(Q450&lt;TODAY(),"Expired",""))</f>
        <v>Expired</v>
      </c>
      <c r="S450" s="22"/>
    </row>
    <row r="451" spans="3:19" x14ac:dyDescent="0.3">
      <c r="C451" s="22"/>
      <c r="D451" s="22"/>
      <c r="H451" s="7"/>
      <c r="I451">
        <f>IF(G451="",1,IFERROR(VLOOKUP(G451,Assumptions!$F$4:$G$6,2,FALSE),1))</f>
        <v>1</v>
      </c>
      <c r="J451" s="7">
        <f t="shared" si="21"/>
        <v>0</v>
      </c>
      <c r="M451" s="7">
        <f>IF(J451="",,J451*IFERROR(K451,1)*IFERROR(VLOOKUP(L451,Assumptions!$A$26:$C$29,2,FALSE),1))</f>
        <v>0</v>
      </c>
      <c r="O451" s="7">
        <f t="shared" si="22"/>
        <v>0</v>
      </c>
      <c r="P451" s="19"/>
      <c r="Q451" s="19"/>
      <c r="R451" t="str">
        <f t="shared" ca="1" si="23"/>
        <v>Expired</v>
      </c>
      <c r="S451" s="22"/>
    </row>
    <row r="452" spans="3:19" x14ac:dyDescent="0.3">
      <c r="C452" s="22"/>
      <c r="D452" s="22"/>
      <c r="H452" s="7"/>
      <c r="I452">
        <f>IF(G452="",1,IFERROR(VLOOKUP(G452,Assumptions!$F$4:$G$6,2,FALSE),1))</f>
        <v>1</v>
      </c>
      <c r="J452" s="7">
        <f t="shared" si="21"/>
        <v>0</v>
      </c>
      <c r="M452" s="7">
        <f>IF(J452="",,J452*IFERROR(K452,1)*IFERROR(VLOOKUP(L452,Assumptions!$A$26:$C$29,2,FALSE),1))</f>
        <v>0</v>
      </c>
      <c r="O452" s="7">
        <f t="shared" si="22"/>
        <v>0</v>
      </c>
      <c r="P452" s="19"/>
      <c r="Q452" s="19"/>
      <c r="R452" t="str">
        <f t="shared" ca="1" si="23"/>
        <v>Expired</v>
      </c>
      <c r="S452" s="22"/>
    </row>
    <row r="453" spans="3:19" x14ac:dyDescent="0.3">
      <c r="C453" s="22"/>
      <c r="D453" s="22"/>
      <c r="H453" s="7"/>
      <c r="I453">
        <f>IF(G453="",1,IFERROR(VLOOKUP(G453,Assumptions!$F$4:$G$6,2,FALSE),1))</f>
        <v>1</v>
      </c>
      <c r="J453" s="7">
        <f t="shared" si="21"/>
        <v>0</v>
      </c>
      <c r="M453" s="7">
        <f>IF(J453="",,J453*IFERROR(K453,1)*IFERROR(VLOOKUP(L453,Assumptions!$A$26:$C$29,2,FALSE),1))</f>
        <v>0</v>
      </c>
      <c r="O453" s="7">
        <f t="shared" si="22"/>
        <v>0</v>
      </c>
      <c r="P453" s="19"/>
      <c r="Q453" s="19"/>
      <c r="R453" t="str">
        <f t="shared" ca="1" si="23"/>
        <v>Expired</v>
      </c>
      <c r="S453" s="22"/>
    </row>
    <row r="454" spans="3:19" x14ac:dyDescent="0.3">
      <c r="C454" s="22"/>
      <c r="D454" s="22"/>
      <c r="H454" s="7"/>
      <c r="I454">
        <f>IF(G454="",1,IFERROR(VLOOKUP(G454,Assumptions!$F$4:$G$6,2,FALSE),1))</f>
        <v>1</v>
      </c>
      <c r="J454" s="7">
        <f t="shared" si="21"/>
        <v>0</v>
      </c>
      <c r="M454" s="7">
        <f>IF(J454="",,J454*IFERROR(K454,1)*IFERROR(VLOOKUP(L454,Assumptions!$A$26:$C$29,2,FALSE),1))</f>
        <v>0</v>
      </c>
      <c r="O454" s="7">
        <f t="shared" si="22"/>
        <v>0</v>
      </c>
      <c r="P454" s="19"/>
      <c r="Q454" s="19"/>
      <c r="R454" t="str">
        <f t="shared" ca="1" si="23"/>
        <v>Expired</v>
      </c>
      <c r="S454" s="22"/>
    </row>
    <row r="455" spans="3:19" x14ac:dyDescent="0.3">
      <c r="C455" s="22"/>
      <c r="D455" s="22"/>
      <c r="H455" s="7"/>
      <c r="I455">
        <f>IF(G455="",1,IFERROR(VLOOKUP(G455,Assumptions!$F$4:$G$6,2,FALSE),1))</f>
        <v>1</v>
      </c>
      <c r="J455" s="7">
        <f t="shared" si="21"/>
        <v>0</v>
      </c>
      <c r="M455" s="7">
        <f>IF(J455="",,J455*IFERROR(K455,1)*IFERROR(VLOOKUP(L455,Assumptions!$A$26:$C$29,2,FALSE),1))</f>
        <v>0</v>
      </c>
      <c r="O455" s="7">
        <f t="shared" si="22"/>
        <v>0</v>
      </c>
      <c r="P455" s="19"/>
      <c r="Q455" s="19"/>
      <c r="R455" t="str">
        <f t="shared" ca="1" si="23"/>
        <v>Expired</v>
      </c>
      <c r="S455" s="22"/>
    </row>
    <row r="456" spans="3:19" x14ac:dyDescent="0.3">
      <c r="C456" s="22"/>
      <c r="D456" s="22"/>
      <c r="H456" s="7"/>
      <c r="I456">
        <f>IF(G456="",1,IFERROR(VLOOKUP(G456,Assumptions!$F$4:$G$6,2,FALSE),1))</f>
        <v>1</v>
      </c>
      <c r="J456" s="7">
        <f t="shared" si="21"/>
        <v>0</v>
      </c>
      <c r="M456" s="7">
        <f>IF(J456="",,J456*IFERROR(K456,1)*IFERROR(VLOOKUP(L456,Assumptions!$A$26:$C$29,2,FALSE),1))</f>
        <v>0</v>
      </c>
      <c r="O456" s="7">
        <f t="shared" si="22"/>
        <v>0</v>
      </c>
      <c r="P456" s="19"/>
      <c r="Q456" s="19"/>
      <c r="R456" t="str">
        <f t="shared" ca="1" si="23"/>
        <v>Expired</v>
      </c>
      <c r="S456" s="22"/>
    </row>
    <row r="457" spans="3:19" x14ac:dyDescent="0.3">
      <c r="C457" s="22"/>
      <c r="D457" s="22"/>
      <c r="H457" s="7"/>
      <c r="I457">
        <f>IF(G457="",1,IFERROR(VLOOKUP(G457,Assumptions!$F$4:$G$6,2,FALSE),1))</f>
        <v>1</v>
      </c>
      <c r="J457" s="7">
        <f t="shared" si="21"/>
        <v>0</v>
      </c>
      <c r="M457" s="7">
        <f>IF(J457="",,J457*IFERROR(K457,1)*IFERROR(VLOOKUP(L457,Assumptions!$A$26:$C$29,2,FALSE),1))</f>
        <v>0</v>
      </c>
      <c r="O457" s="7">
        <f t="shared" si="22"/>
        <v>0</v>
      </c>
      <c r="P457" s="19"/>
      <c r="Q457" s="19"/>
      <c r="R457" t="str">
        <f t="shared" ca="1" si="23"/>
        <v>Expired</v>
      </c>
      <c r="S457" s="22"/>
    </row>
    <row r="458" spans="3:19" x14ac:dyDescent="0.3">
      <c r="C458" s="22"/>
      <c r="D458" s="22"/>
      <c r="H458" s="7"/>
      <c r="I458">
        <f>IF(G458="",1,IFERROR(VLOOKUP(G458,Assumptions!$F$4:$G$6,2,FALSE),1))</f>
        <v>1</v>
      </c>
      <c r="J458" s="7">
        <f t="shared" si="21"/>
        <v>0</v>
      </c>
      <c r="M458" s="7">
        <f>IF(J458="",,J458*IFERROR(K458,1)*IFERROR(VLOOKUP(L458,Assumptions!$A$26:$C$29,2,FALSE),1))</f>
        <v>0</v>
      </c>
      <c r="O458" s="7">
        <f t="shared" si="22"/>
        <v>0</v>
      </c>
      <c r="P458" s="19"/>
      <c r="Q458" s="19"/>
      <c r="R458" t="str">
        <f t="shared" ca="1" si="23"/>
        <v>Expired</v>
      </c>
      <c r="S458" s="22"/>
    </row>
    <row r="459" spans="3:19" x14ac:dyDescent="0.3">
      <c r="C459" s="22"/>
      <c r="D459" s="22"/>
      <c r="H459" s="7"/>
      <c r="I459">
        <f>IF(G459="",1,IFERROR(VLOOKUP(G459,Assumptions!$F$4:$G$6,2,FALSE),1))</f>
        <v>1</v>
      </c>
      <c r="J459" s="7">
        <f t="shared" si="21"/>
        <v>0</v>
      </c>
      <c r="M459" s="7">
        <f>IF(J459="",,J459*IFERROR(K459,1)*IFERROR(VLOOKUP(L459,Assumptions!$A$26:$C$29,2,FALSE),1))</f>
        <v>0</v>
      </c>
      <c r="O459" s="7">
        <f t="shared" si="22"/>
        <v>0</v>
      </c>
      <c r="P459" s="19"/>
      <c r="Q459" s="19"/>
      <c r="R459" t="str">
        <f t="shared" ca="1" si="23"/>
        <v>Expired</v>
      </c>
      <c r="S459" s="22"/>
    </row>
    <row r="460" spans="3:19" x14ac:dyDescent="0.3">
      <c r="C460" s="22"/>
      <c r="D460" s="22"/>
      <c r="H460" s="7"/>
      <c r="I460">
        <f>IF(G460="",1,IFERROR(VLOOKUP(G460,Assumptions!$F$4:$G$6,2,FALSE),1))</f>
        <v>1</v>
      </c>
      <c r="J460" s="7">
        <f t="shared" si="21"/>
        <v>0</v>
      </c>
      <c r="M460" s="7">
        <f>IF(J460="",,J460*IFERROR(K460,1)*IFERROR(VLOOKUP(L460,Assumptions!$A$26:$C$29,2,FALSE),1))</f>
        <v>0</v>
      </c>
      <c r="O460" s="7">
        <f t="shared" si="22"/>
        <v>0</v>
      </c>
      <c r="P460" s="19"/>
      <c r="Q460" s="19"/>
      <c r="R460" t="str">
        <f t="shared" ca="1" si="23"/>
        <v>Expired</v>
      </c>
      <c r="S460" s="22"/>
    </row>
    <row r="461" spans="3:19" x14ac:dyDescent="0.3">
      <c r="C461" s="22"/>
      <c r="D461" s="22"/>
      <c r="H461" s="7"/>
      <c r="I461">
        <f>IF(G461="",1,IFERROR(VLOOKUP(G461,Assumptions!$F$4:$G$6,2,FALSE),1))</f>
        <v>1</v>
      </c>
      <c r="J461" s="7">
        <f t="shared" si="21"/>
        <v>0</v>
      </c>
      <c r="M461" s="7">
        <f>IF(J461="",,J461*IFERROR(K461,1)*IFERROR(VLOOKUP(L461,Assumptions!$A$26:$C$29,2,FALSE),1))</f>
        <v>0</v>
      </c>
      <c r="O461" s="7">
        <f t="shared" si="22"/>
        <v>0</v>
      </c>
      <c r="P461" s="19"/>
      <c r="Q461" s="19"/>
      <c r="R461" t="str">
        <f t="shared" ca="1" si="23"/>
        <v>Expired</v>
      </c>
      <c r="S461" s="22"/>
    </row>
    <row r="462" spans="3:19" x14ac:dyDescent="0.3">
      <c r="C462" s="22"/>
      <c r="D462" s="22"/>
      <c r="H462" s="7"/>
      <c r="I462">
        <f>IF(G462="",1,IFERROR(VLOOKUP(G462,Assumptions!$F$4:$G$6,2,FALSE),1))</f>
        <v>1</v>
      </c>
      <c r="J462" s="7">
        <f t="shared" si="21"/>
        <v>0</v>
      </c>
      <c r="M462" s="7">
        <f>IF(J462="",,J462*IFERROR(K462,1)*IFERROR(VLOOKUP(L462,Assumptions!$A$26:$C$29,2,FALSE),1))</f>
        <v>0</v>
      </c>
      <c r="O462" s="7">
        <f t="shared" si="22"/>
        <v>0</v>
      </c>
      <c r="P462" s="19"/>
      <c r="Q462" s="19"/>
      <c r="R462" t="str">
        <f t="shared" ca="1" si="23"/>
        <v>Expired</v>
      </c>
      <c r="S462" s="22"/>
    </row>
    <row r="463" spans="3:19" x14ac:dyDescent="0.3">
      <c r="C463" s="22"/>
      <c r="D463" s="22"/>
      <c r="H463" s="7"/>
      <c r="I463">
        <f>IF(G463="",1,IFERROR(VLOOKUP(G463,Assumptions!$F$4:$G$6,2,FALSE),1))</f>
        <v>1</v>
      </c>
      <c r="J463" s="7">
        <f t="shared" si="21"/>
        <v>0</v>
      </c>
      <c r="M463" s="7">
        <f>IF(J463="",,J463*IFERROR(K463,1)*IFERROR(VLOOKUP(L463,Assumptions!$A$26:$C$29,2,FALSE),1))</f>
        <v>0</v>
      </c>
      <c r="O463" s="7">
        <f t="shared" si="22"/>
        <v>0</v>
      </c>
      <c r="P463" s="19"/>
      <c r="Q463" s="19"/>
      <c r="R463" t="str">
        <f t="shared" ca="1" si="23"/>
        <v>Expired</v>
      </c>
      <c r="S463" s="22"/>
    </row>
    <row r="464" spans="3:19" x14ac:dyDescent="0.3">
      <c r="C464" s="22"/>
      <c r="D464" s="22"/>
      <c r="H464" s="7"/>
      <c r="I464">
        <f>IF(G464="",1,IFERROR(VLOOKUP(G464,Assumptions!$F$4:$G$6,2,FALSE),1))</f>
        <v>1</v>
      </c>
      <c r="J464" s="7">
        <f t="shared" si="21"/>
        <v>0</v>
      </c>
      <c r="M464" s="7">
        <f>IF(J464="",,J464*IFERROR(K464,1)*IFERROR(VLOOKUP(L464,Assumptions!$A$26:$C$29,2,FALSE),1))</f>
        <v>0</v>
      </c>
      <c r="O464" s="7">
        <f t="shared" si="22"/>
        <v>0</v>
      </c>
      <c r="P464" s="19"/>
      <c r="Q464" s="19"/>
      <c r="R464" t="str">
        <f t="shared" ca="1" si="23"/>
        <v>Expired</v>
      </c>
      <c r="S464" s="22"/>
    </row>
    <row r="465" spans="3:19" x14ac:dyDescent="0.3">
      <c r="C465" s="22"/>
      <c r="D465" s="22"/>
      <c r="H465" s="7"/>
      <c r="I465">
        <f>IF(G465="",1,IFERROR(VLOOKUP(G465,Assumptions!$F$4:$G$6,2,FALSE),1))</f>
        <v>1</v>
      </c>
      <c r="J465" s="7">
        <f t="shared" si="21"/>
        <v>0</v>
      </c>
      <c r="M465" s="7">
        <f>IF(J465="",,J465*IFERROR(K465,1)*IFERROR(VLOOKUP(L465,Assumptions!$A$26:$C$29,2,FALSE),1))</f>
        <v>0</v>
      </c>
      <c r="O465" s="7">
        <f t="shared" si="22"/>
        <v>0</v>
      </c>
      <c r="P465" s="19"/>
      <c r="Q465" s="19"/>
      <c r="R465" t="str">
        <f t="shared" ca="1" si="23"/>
        <v>Expired</v>
      </c>
      <c r="S465" s="22"/>
    </row>
    <row r="466" spans="3:19" x14ac:dyDescent="0.3">
      <c r="C466" s="22"/>
      <c r="D466" s="22"/>
      <c r="H466" s="7"/>
      <c r="I466">
        <f>IF(G466="",1,IFERROR(VLOOKUP(G466,Assumptions!$F$4:$G$6,2,FALSE),1))</f>
        <v>1</v>
      </c>
      <c r="J466" s="7">
        <f t="shared" si="21"/>
        <v>0</v>
      </c>
      <c r="M466" s="7">
        <f>IF(J466="",,J466*IFERROR(K466,1)*IFERROR(VLOOKUP(L466,Assumptions!$A$26:$C$29,2,FALSE),1))</f>
        <v>0</v>
      </c>
      <c r="O466" s="7">
        <f t="shared" si="22"/>
        <v>0</v>
      </c>
      <c r="P466" s="19"/>
      <c r="Q466" s="19"/>
      <c r="R466" t="str">
        <f t="shared" ca="1" si="23"/>
        <v>Expired</v>
      </c>
      <c r="S466" s="22"/>
    </row>
    <row r="467" spans="3:19" x14ac:dyDescent="0.3">
      <c r="C467" s="22"/>
      <c r="D467" s="22"/>
      <c r="H467" s="7"/>
      <c r="I467">
        <f>IF(G467="",1,IFERROR(VLOOKUP(G467,Assumptions!$F$4:$G$6,2,FALSE),1))</f>
        <v>1</v>
      </c>
      <c r="J467" s="7">
        <f t="shared" si="21"/>
        <v>0</v>
      </c>
      <c r="M467" s="7">
        <f>IF(J467="",,J467*IFERROR(K467,1)*IFERROR(VLOOKUP(L467,Assumptions!$A$26:$C$29,2,FALSE),1))</f>
        <v>0</v>
      </c>
      <c r="O467" s="7">
        <f t="shared" si="22"/>
        <v>0</v>
      </c>
      <c r="P467" s="19"/>
      <c r="Q467" s="19"/>
      <c r="R467" t="str">
        <f t="shared" ca="1" si="23"/>
        <v>Expired</v>
      </c>
      <c r="S467" s="22"/>
    </row>
    <row r="468" spans="3:19" x14ac:dyDescent="0.3">
      <c r="C468" s="22"/>
      <c r="D468" s="22"/>
      <c r="H468" s="7"/>
      <c r="I468">
        <f>IF(G468="",1,IFERROR(VLOOKUP(G468,Assumptions!$F$4:$G$6,2,FALSE),1))</f>
        <v>1</v>
      </c>
      <c r="J468" s="7">
        <f t="shared" si="21"/>
        <v>0</v>
      </c>
      <c r="M468" s="7">
        <f>IF(J468="",,J468*IFERROR(K468,1)*IFERROR(VLOOKUP(L468,Assumptions!$A$26:$C$29,2,FALSE),1))</f>
        <v>0</v>
      </c>
      <c r="O468" s="7">
        <f t="shared" si="22"/>
        <v>0</v>
      </c>
      <c r="P468" s="19"/>
      <c r="Q468" s="19"/>
      <c r="R468" t="str">
        <f t="shared" ca="1" si="23"/>
        <v>Expired</v>
      </c>
      <c r="S468" s="22"/>
    </row>
    <row r="469" spans="3:19" x14ac:dyDescent="0.3">
      <c r="C469" s="22"/>
      <c r="D469" s="22"/>
      <c r="H469" s="7"/>
      <c r="I469">
        <f>IF(G469="",1,IFERROR(VLOOKUP(G469,Assumptions!$F$4:$G$6,2,FALSE),1))</f>
        <v>1</v>
      </c>
      <c r="J469" s="7">
        <f t="shared" si="21"/>
        <v>0</v>
      </c>
      <c r="M469" s="7">
        <f>IF(J469="",,J469*IFERROR(K469,1)*IFERROR(VLOOKUP(L469,Assumptions!$A$26:$C$29,2,FALSE),1))</f>
        <v>0</v>
      </c>
      <c r="O469" s="7">
        <f t="shared" si="22"/>
        <v>0</v>
      </c>
      <c r="P469" s="19"/>
      <c r="Q469" s="19"/>
      <c r="R469" t="str">
        <f t="shared" ca="1" si="23"/>
        <v>Expired</v>
      </c>
      <c r="S469" s="22"/>
    </row>
    <row r="470" spans="3:19" x14ac:dyDescent="0.3">
      <c r="C470" s="22"/>
      <c r="D470" s="22"/>
      <c r="H470" s="7"/>
      <c r="I470">
        <f>IF(G470="",1,IFERROR(VLOOKUP(G470,Assumptions!$F$4:$G$6,2,FALSE),1))</f>
        <v>1</v>
      </c>
      <c r="J470" s="7">
        <f t="shared" si="21"/>
        <v>0</v>
      </c>
      <c r="M470" s="7">
        <f>IF(J470="",,J470*IFERROR(K470,1)*IFERROR(VLOOKUP(L470,Assumptions!$A$26:$C$29,2,FALSE),1))</f>
        <v>0</v>
      </c>
      <c r="O470" s="7">
        <f t="shared" si="22"/>
        <v>0</v>
      </c>
      <c r="P470" s="19"/>
      <c r="Q470" s="19"/>
      <c r="R470" t="str">
        <f t="shared" ca="1" si="23"/>
        <v>Expired</v>
      </c>
      <c r="S470" s="22"/>
    </row>
    <row r="471" spans="3:19" x14ac:dyDescent="0.3">
      <c r="C471" s="22"/>
      <c r="D471" s="22"/>
      <c r="H471" s="7"/>
      <c r="I471">
        <f>IF(G471="",1,IFERROR(VLOOKUP(G471,Assumptions!$F$4:$G$6,2,FALSE),1))</f>
        <v>1</v>
      </c>
      <c r="J471" s="7">
        <f t="shared" si="21"/>
        <v>0</v>
      </c>
      <c r="M471" s="7">
        <f>IF(J471="",,J471*IFERROR(K471,1)*IFERROR(VLOOKUP(L471,Assumptions!$A$26:$C$29,2,FALSE),1))</f>
        <v>0</v>
      </c>
      <c r="O471" s="7">
        <f t="shared" si="22"/>
        <v>0</v>
      </c>
      <c r="P471" s="19"/>
      <c r="Q471" s="19"/>
      <c r="R471" t="str">
        <f t="shared" ca="1" si="23"/>
        <v>Expired</v>
      </c>
      <c r="S471" s="22"/>
    </row>
    <row r="472" spans="3:19" x14ac:dyDescent="0.3">
      <c r="C472" s="22"/>
      <c r="D472" s="22"/>
      <c r="H472" s="7"/>
      <c r="I472">
        <f>IF(G472="",1,IFERROR(VLOOKUP(G472,Assumptions!$F$4:$G$6,2,FALSE),1))</f>
        <v>1</v>
      </c>
      <c r="J472" s="7">
        <f t="shared" si="21"/>
        <v>0</v>
      </c>
      <c r="M472" s="7">
        <f>IF(J472="",,J472*IFERROR(K472,1)*IFERROR(VLOOKUP(L472,Assumptions!$A$26:$C$29,2,FALSE),1))</f>
        <v>0</v>
      </c>
      <c r="O472" s="7">
        <f t="shared" si="22"/>
        <v>0</v>
      </c>
      <c r="P472" s="19"/>
      <c r="Q472" s="19"/>
      <c r="R472" t="str">
        <f t="shared" ca="1" si="23"/>
        <v>Expired</v>
      </c>
      <c r="S472" s="22"/>
    </row>
    <row r="473" spans="3:19" x14ac:dyDescent="0.3">
      <c r="C473" s="22"/>
      <c r="D473" s="22"/>
      <c r="H473" s="7"/>
      <c r="I473">
        <f>IF(G473="",1,IFERROR(VLOOKUP(G473,Assumptions!$F$4:$G$6,2,FALSE),1))</f>
        <v>1</v>
      </c>
      <c r="J473" s="7">
        <f t="shared" si="21"/>
        <v>0</v>
      </c>
      <c r="M473" s="7">
        <f>IF(J473="",,J473*IFERROR(K473,1)*IFERROR(VLOOKUP(L473,Assumptions!$A$26:$C$29,2,FALSE),1))</f>
        <v>0</v>
      </c>
      <c r="O473" s="7">
        <f t="shared" si="22"/>
        <v>0</v>
      </c>
      <c r="P473" s="19"/>
      <c r="Q473" s="19"/>
      <c r="R473" t="str">
        <f t="shared" ca="1" si="23"/>
        <v>Expired</v>
      </c>
      <c r="S473" s="22"/>
    </row>
    <row r="474" spans="3:19" x14ac:dyDescent="0.3">
      <c r="C474" s="22"/>
      <c r="D474" s="22"/>
      <c r="H474" s="7"/>
      <c r="I474">
        <f>IF(G474="",1,IFERROR(VLOOKUP(G474,Assumptions!$F$4:$G$6,2,FALSE),1))</f>
        <v>1</v>
      </c>
      <c r="J474" s="7">
        <f t="shared" si="21"/>
        <v>0</v>
      </c>
      <c r="M474" s="7">
        <f>IF(J474="",,J474*IFERROR(K474,1)*IFERROR(VLOOKUP(L474,Assumptions!$A$26:$C$29,2,FALSE),1))</f>
        <v>0</v>
      </c>
      <c r="O474" s="7">
        <f t="shared" si="22"/>
        <v>0</v>
      </c>
      <c r="P474" s="19"/>
      <c r="Q474" s="19"/>
      <c r="R474" t="str">
        <f t="shared" ca="1" si="23"/>
        <v>Expired</v>
      </c>
      <c r="S474" s="22"/>
    </row>
    <row r="475" spans="3:19" x14ac:dyDescent="0.3">
      <c r="C475" s="22"/>
      <c r="D475" s="22"/>
      <c r="H475" s="7"/>
      <c r="I475">
        <f>IF(G475="",1,IFERROR(VLOOKUP(G475,Assumptions!$F$4:$G$6,2,FALSE),1))</f>
        <v>1</v>
      </c>
      <c r="J475" s="7">
        <f t="shared" si="21"/>
        <v>0</v>
      </c>
      <c r="M475" s="7">
        <f>IF(J475="",,J475*IFERROR(K475,1)*IFERROR(VLOOKUP(L475,Assumptions!$A$26:$C$29,2,FALSE),1))</f>
        <v>0</v>
      </c>
      <c r="O475" s="7">
        <f t="shared" si="22"/>
        <v>0</v>
      </c>
      <c r="P475" s="19"/>
      <c r="Q475" s="19"/>
      <c r="R475" t="str">
        <f t="shared" ca="1" si="23"/>
        <v>Expired</v>
      </c>
      <c r="S475" s="22"/>
    </row>
    <row r="476" spans="3:19" x14ac:dyDescent="0.3">
      <c r="C476" s="22"/>
      <c r="D476" s="22"/>
      <c r="H476" s="7"/>
      <c r="I476">
        <f>IF(G476="",1,IFERROR(VLOOKUP(G476,Assumptions!$F$4:$G$6,2,FALSE),1))</f>
        <v>1</v>
      </c>
      <c r="J476" s="7">
        <f t="shared" si="21"/>
        <v>0</v>
      </c>
      <c r="M476" s="7">
        <f>IF(J476="",,J476*IFERROR(K476,1)*IFERROR(VLOOKUP(L476,Assumptions!$A$26:$C$29,2,FALSE),1))</f>
        <v>0</v>
      </c>
      <c r="O476" s="7">
        <f t="shared" si="22"/>
        <v>0</v>
      </c>
      <c r="P476" s="19"/>
      <c r="Q476" s="19"/>
      <c r="R476" t="str">
        <f t="shared" ca="1" si="23"/>
        <v>Expired</v>
      </c>
      <c r="S476" s="22"/>
    </row>
    <row r="477" spans="3:19" x14ac:dyDescent="0.3">
      <c r="C477" s="22"/>
      <c r="D477" s="22"/>
      <c r="H477" s="7"/>
      <c r="I477">
        <f>IF(G477="",1,IFERROR(VLOOKUP(G477,Assumptions!$F$4:$G$6,2,FALSE),1))</f>
        <v>1</v>
      </c>
      <c r="J477" s="7">
        <f t="shared" si="21"/>
        <v>0</v>
      </c>
      <c r="M477" s="7">
        <f>IF(J477="",,J477*IFERROR(K477,1)*IFERROR(VLOOKUP(L477,Assumptions!$A$26:$C$29,2,FALSE),1))</f>
        <v>0</v>
      </c>
      <c r="O477" s="7">
        <f t="shared" si="22"/>
        <v>0</v>
      </c>
      <c r="P477" s="19"/>
      <c r="Q477" s="19"/>
      <c r="R477" t="str">
        <f t="shared" ca="1" si="23"/>
        <v>Expired</v>
      </c>
      <c r="S477" s="22"/>
    </row>
    <row r="478" spans="3:19" x14ac:dyDescent="0.3">
      <c r="C478" s="22"/>
      <c r="D478" s="22"/>
      <c r="H478" s="7"/>
      <c r="I478">
        <f>IF(G478="",1,IFERROR(VLOOKUP(G478,Assumptions!$F$4:$G$6,2,FALSE),1))</f>
        <v>1</v>
      </c>
      <c r="J478" s="7">
        <f t="shared" si="21"/>
        <v>0</v>
      </c>
      <c r="M478" s="7">
        <f>IF(J478="",,J478*IFERROR(K478,1)*IFERROR(VLOOKUP(L478,Assumptions!$A$26:$C$29,2,FALSE),1))</f>
        <v>0</v>
      </c>
      <c r="O478" s="7">
        <f t="shared" si="22"/>
        <v>0</v>
      </c>
      <c r="P478" s="19"/>
      <c r="Q478" s="19"/>
      <c r="R478" t="str">
        <f t="shared" ca="1" si="23"/>
        <v>Expired</v>
      </c>
      <c r="S478" s="22"/>
    </row>
    <row r="479" spans="3:19" x14ac:dyDescent="0.3">
      <c r="C479" s="22"/>
      <c r="D479" s="22"/>
      <c r="H479" s="7"/>
      <c r="I479">
        <f>IF(G479="",1,IFERROR(VLOOKUP(G479,Assumptions!$F$4:$G$6,2,FALSE),1))</f>
        <v>1</v>
      </c>
      <c r="J479" s="7">
        <f t="shared" si="21"/>
        <v>0</v>
      </c>
      <c r="M479" s="7">
        <f>IF(J479="",,J479*IFERROR(K479,1)*IFERROR(VLOOKUP(L479,Assumptions!$A$26:$C$29,2,FALSE),1))</f>
        <v>0</v>
      </c>
      <c r="O479" s="7">
        <f t="shared" si="22"/>
        <v>0</v>
      </c>
      <c r="P479" s="19"/>
      <c r="Q479" s="19"/>
      <c r="R479" t="str">
        <f t="shared" ca="1" si="23"/>
        <v>Expired</v>
      </c>
      <c r="S479" s="22"/>
    </row>
    <row r="480" spans="3:19" x14ac:dyDescent="0.3">
      <c r="C480" s="22"/>
      <c r="D480" s="22"/>
      <c r="H480" s="7"/>
      <c r="I480">
        <f>IF(G480="",1,IFERROR(VLOOKUP(G480,Assumptions!$F$4:$G$6,2,FALSE),1))</f>
        <v>1</v>
      </c>
      <c r="J480" s="7">
        <f t="shared" si="21"/>
        <v>0</v>
      </c>
      <c r="M480" s="7">
        <f>IF(J480="",,J480*IFERROR(K480,1)*IFERROR(VLOOKUP(L480,Assumptions!$A$26:$C$29,2,FALSE),1))</f>
        <v>0</v>
      </c>
      <c r="O480" s="7">
        <f t="shared" si="22"/>
        <v>0</v>
      </c>
      <c r="P480" s="19"/>
      <c r="Q480" s="19"/>
      <c r="R480" t="str">
        <f t="shared" ca="1" si="23"/>
        <v>Expired</v>
      </c>
      <c r="S480" s="22"/>
    </row>
    <row r="481" spans="3:19" x14ac:dyDescent="0.3">
      <c r="C481" s="22"/>
      <c r="D481" s="22"/>
      <c r="H481" s="7"/>
      <c r="I481">
        <f>IF(G481="",1,IFERROR(VLOOKUP(G481,Assumptions!$F$4:$G$6,2,FALSE),1))</f>
        <v>1</v>
      </c>
      <c r="J481" s="7">
        <f t="shared" si="21"/>
        <v>0</v>
      </c>
      <c r="M481" s="7">
        <f>IF(J481="",,J481*IFERROR(K481,1)*IFERROR(VLOOKUP(L481,Assumptions!$A$26:$C$29,2,FALSE),1))</f>
        <v>0</v>
      </c>
      <c r="O481" s="7">
        <f t="shared" si="22"/>
        <v>0</v>
      </c>
      <c r="P481" s="19"/>
      <c r="Q481" s="19"/>
      <c r="R481" t="str">
        <f t="shared" ca="1" si="23"/>
        <v>Expired</v>
      </c>
      <c r="S481" s="22"/>
    </row>
    <row r="482" spans="3:19" x14ac:dyDescent="0.3">
      <c r="C482" s="22"/>
      <c r="D482" s="22"/>
      <c r="H482" s="7"/>
      <c r="I482">
        <f>IF(G482="",1,IFERROR(VLOOKUP(G482,Assumptions!$F$4:$G$6,2,FALSE),1))</f>
        <v>1</v>
      </c>
      <c r="J482" s="7">
        <f t="shared" si="21"/>
        <v>0</v>
      </c>
      <c r="M482" s="7">
        <f>IF(J482="",,J482*IFERROR(K482,1)*IFERROR(VLOOKUP(L482,Assumptions!$A$26:$C$29,2,FALSE),1))</f>
        <v>0</v>
      </c>
      <c r="O482" s="7">
        <f t="shared" si="22"/>
        <v>0</v>
      </c>
      <c r="P482" s="19"/>
      <c r="Q482" s="19"/>
      <c r="R482" t="str">
        <f t="shared" ca="1" si="23"/>
        <v>Expired</v>
      </c>
      <c r="S482" s="22"/>
    </row>
    <row r="483" spans="3:19" x14ac:dyDescent="0.3">
      <c r="C483" s="22"/>
      <c r="D483" s="22"/>
      <c r="H483" s="7"/>
      <c r="I483">
        <f>IF(G483="",1,IFERROR(VLOOKUP(G483,Assumptions!$F$4:$G$6,2,FALSE),1))</f>
        <v>1</v>
      </c>
      <c r="J483" s="7">
        <f t="shared" si="21"/>
        <v>0</v>
      </c>
      <c r="M483" s="7">
        <f>IF(J483="",,J483*IFERROR(K483,1)*IFERROR(VLOOKUP(L483,Assumptions!$A$26:$C$29,2,FALSE),1))</f>
        <v>0</v>
      </c>
      <c r="O483" s="7">
        <f t="shared" si="22"/>
        <v>0</v>
      </c>
      <c r="P483" s="19"/>
      <c r="Q483" s="19"/>
      <c r="R483" t="str">
        <f t="shared" ca="1" si="23"/>
        <v>Expired</v>
      </c>
      <c r="S483" s="22"/>
    </row>
    <row r="484" spans="3:19" x14ac:dyDescent="0.3">
      <c r="C484" s="22"/>
      <c r="D484" s="22"/>
      <c r="H484" s="7"/>
      <c r="I484">
        <f>IF(G484="",1,IFERROR(VLOOKUP(G484,Assumptions!$F$4:$G$6,2,FALSE),1))</f>
        <v>1</v>
      </c>
      <c r="J484" s="7">
        <f t="shared" si="21"/>
        <v>0</v>
      </c>
      <c r="M484" s="7">
        <f>IF(J484="",,J484*IFERROR(K484,1)*IFERROR(VLOOKUP(L484,Assumptions!$A$26:$C$29,2,FALSE),1))</f>
        <v>0</v>
      </c>
      <c r="O484" s="7">
        <f t="shared" si="22"/>
        <v>0</v>
      </c>
      <c r="P484" s="19"/>
      <c r="Q484" s="19"/>
      <c r="R484" t="str">
        <f t="shared" ca="1" si="23"/>
        <v>Expired</v>
      </c>
      <c r="S484" s="22"/>
    </row>
    <row r="485" spans="3:19" x14ac:dyDescent="0.3">
      <c r="C485" s="22"/>
      <c r="D485" s="22"/>
      <c r="H485" s="7"/>
      <c r="I485">
        <f>IF(G485="",1,IFERROR(VLOOKUP(G485,Assumptions!$F$4:$G$6,2,FALSE),1))</f>
        <v>1</v>
      </c>
      <c r="J485" s="7">
        <f t="shared" si="21"/>
        <v>0</v>
      </c>
      <c r="M485" s="7">
        <f>IF(J485="",,J485*IFERROR(K485,1)*IFERROR(VLOOKUP(L485,Assumptions!$A$26:$C$29,2,FALSE),1))</f>
        <v>0</v>
      </c>
      <c r="O485" s="7">
        <f t="shared" si="22"/>
        <v>0</v>
      </c>
      <c r="P485" s="19"/>
      <c r="Q485" s="19"/>
      <c r="R485" t="str">
        <f t="shared" ca="1" si="23"/>
        <v>Expired</v>
      </c>
      <c r="S485" s="22"/>
    </row>
    <row r="486" spans="3:19" x14ac:dyDescent="0.3">
      <c r="C486" s="22"/>
      <c r="D486" s="22"/>
      <c r="H486" s="7"/>
      <c r="I486">
        <f>IF(G486="",1,IFERROR(VLOOKUP(G486,Assumptions!$F$4:$G$6,2,FALSE),1))</f>
        <v>1</v>
      </c>
      <c r="J486" s="7">
        <f t="shared" si="21"/>
        <v>0</v>
      </c>
      <c r="M486" s="7">
        <f>IF(J486="",,J486*IFERROR(K486,1)*IFERROR(VLOOKUP(L486,Assumptions!$A$26:$C$29,2,FALSE),1))</f>
        <v>0</v>
      </c>
      <c r="O486" s="7">
        <f t="shared" si="22"/>
        <v>0</v>
      </c>
      <c r="P486" s="19"/>
      <c r="Q486" s="19"/>
      <c r="R486" t="str">
        <f t="shared" ca="1" si="23"/>
        <v>Expired</v>
      </c>
      <c r="S486" s="22"/>
    </row>
    <row r="487" spans="3:19" x14ac:dyDescent="0.3">
      <c r="C487" s="22"/>
      <c r="D487" s="22"/>
      <c r="H487" s="7"/>
      <c r="I487">
        <f>IF(G487="",1,IFERROR(VLOOKUP(G487,Assumptions!$F$4:$G$6,2,FALSE),1))</f>
        <v>1</v>
      </c>
      <c r="J487" s="7">
        <f t="shared" si="21"/>
        <v>0</v>
      </c>
      <c r="M487" s="7">
        <f>IF(J487="",,J487*IFERROR(K487,1)*IFERROR(VLOOKUP(L487,Assumptions!$A$26:$C$29,2,FALSE),1))</f>
        <v>0</v>
      </c>
      <c r="O487" s="7">
        <f t="shared" si="22"/>
        <v>0</v>
      </c>
      <c r="P487" s="19"/>
      <c r="Q487" s="19"/>
      <c r="R487" t="str">
        <f t="shared" ca="1" si="23"/>
        <v>Expired</v>
      </c>
      <c r="S487" s="22"/>
    </row>
    <row r="488" spans="3:19" x14ac:dyDescent="0.3">
      <c r="C488" s="22"/>
      <c r="D488" s="22"/>
      <c r="H488" s="7"/>
      <c r="I488">
        <f>IF(G488="",1,IFERROR(VLOOKUP(G488,Assumptions!$F$4:$G$6,2,FALSE),1))</f>
        <v>1</v>
      </c>
      <c r="J488" s="7">
        <f t="shared" si="21"/>
        <v>0</v>
      </c>
      <c r="M488" s="7">
        <f>IF(J488="",,J488*IFERROR(K488,1)*IFERROR(VLOOKUP(L488,Assumptions!$A$26:$C$29,2,FALSE),1))</f>
        <v>0</v>
      </c>
      <c r="O488" s="7">
        <f t="shared" si="22"/>
        <v>0</v>
      </c>
      <c r="P488" s="19"/>
      <c r="Q488" s="19"/>
      <c r="R488" t="str">
        <f t="shared" ca="1" si="23"/>
        <v>Expired</v>
      </c>
      <c r="S488" s="22"/>
    </row>
    <row r="489" spans="3:19" x14ac:dyDescent="0.3">
      <c r="C489" s="22"/>
      <c r="D489" s="22"/>
      <c r="H489" s="7"/>
      <c r="I489">
        <f>IF(G489="",1,IFERROR(VLOOKUP(G489,Assumptions!$F$4:$G$6,2,FALSE),1))</f>
        <v>1</v>
      </c>
      <c r="J489" s="7">
        <f t="shared" si="21"/>
        <v>0</v>
      </c>
      <c r="M489" s="7">
        <f>IF(J489="",,J489*IFERROR(K489,1)*IFERROR(VLOOKUP(L489,Assumptions!$A$26:$C$29,2,FALSE),1))</f>
        <v>0</v>
      </c>
      <c r="O489" s="7">
        <f t="shared" si="22"/>
        <v>0</v>
      </c>
      <c r="P489" s="19"/>
      <c r="Q489" s="19"/>
      <c r="R489" t="str">
        <f t="shared" ca="1" si="23"/>
        <v>Expired</v>
      </c>
      <c r="S489" s="22"/>
    </row>
    <row r="490" spans="3:19" x14ac:dyDescent="0.3">
      <c r="C490" s="22"/>
      <c r="D490" s="22"/>
      <c r="H490" s="7"/>
      <c r="I490">
        <f>IF(G490="",1,IFERROR(VLOOKUP(G490,Assumptions!$F$4:$G$6,2,FALSE),1))</f>
        <v>1</v>
      </c>
      <c r="J490" s="7">
        <f t="shared" si="21"/>
        <v>0</v>
      </c>
      <c r="M490" s="7">
        <f>IF(J490="",,J490*IFERROR(K490,1)*IFERROR(VLOOKUP(L490,Assumptions!$A$26:$C$29,2,FALSE),1))</f>
        <v>0</v>
      </c>
      <c r="O490" s="7">
        <f t="shared" si="22"/>
        <v>0</v>
      </c>
      <c r="P490" s="19"/>
      <c r="Q490" s="19"/>
      <c r="R490" t="str">
        <f t="shared" ca="1" si="23"/>
        <v>Expired</v>
      </c>
      <c r="S490" s="22"/>
    </row>
    <row r="491" spans="3:19" x14ac:dyDescent="0.3">
      <c r="C491" s="22"/>
      <c r="D491" s="22"/>
      <c r="H491" s="7"/>
      <c r="I491">
        <f>IF(G491="",1,IFERROR(VLOOKUP(G491,Assumptions!$F$4:$G$6,2,FALSE),1))</f>
        <v>1</v>
      </c>
      <c r="J491" s="7">
        <f t="shared" si="21"/>
        <v>0</v>
      </c>
      <c r="M491" s="7">
        <f>IF(J491="",,J491*IFERROR(K491,1)*IFERROR(VLOOKUP(L491,Assumptions!$A$26:$C$29,2,FALSE),1))</f>
        <v>0</v>
      </c>
      <c r="O491" s="7">
        <f t="shared" si="22"/>
        <v>0</v>
      </c>
      <c r="P491" s="19"/>
      <c r="Q491" s="19"/>
      <c r="R491" t="str">
        <f t="shared" ca="1" si="23"/>
        <v>Expired</v>
      </c>
      <c r="S491" s="22"/>
    </row>
    <row r="492" spans="3:19" x14ac:dyDescent="0.3">
      <c r="C492" s="22"/>
      <c r="D492" s="22"/>
      <c r="H492" s="7"/>
      <c r="I492">
        <f>IF(G492="",1,IFERROR(VLOOKUP(G492,Assumptions!$F$4:$G$6,2,FALSE),1))</f>
        <v>1</v>
      </c>
      <c r="J492" s="7">
        <f t="shared" si="21"/>
        <v>0</v>
      </c>
      <c r="M492" s="7">
        <f>IF(J492="",,J492*IFERROR(K492,1)*IFERROR(VLOOKUP(L492,Assumptions!$A$26:$C$29,2,FALSE),1))</f>
        <v>0</v>
      </c>
      <c r="O492" s="7">
        <f t="shared" si="22"/>
        <v>0</v>
      </c>
      <c r="P492" s="19"/>
      <c r="Q492" s="19"/>
      <c r="R492" t="str">
        <f t="shared" ca="1" si="23"/>
        <v>Expired</v>
      </c>
      <c r="S492" s="22"/>
    </row>
    <row r="493" spans="3:19" x14ac:dyDescent="0.3">
      <c r="C493" s="22"/>
      <c r="D493" s="22"/>
      <c r="H493" s="7"/>
      <c r="I493">
        <f>IF(G493="",1,IFERROR(VLOOKUP(G493,Assumptions!$F$4:$G$6,2,FALSE),1))</f>
        <v>1</v>
      </c>
      <c r="J493" s="7">
        <f t="shared" si="21"/>
        <v>0</v>
      </c>
      <c r="M493" s="7">
        <f>IF(J493="",,J493*IFERROR(K493,1)*IFERROR(VLOOKUP(L493,Assumptions!$A$26:$C$29,2,FALSE),1))</f>
        <v>0</v>
      </c>
      <c r="O493" s="7">
        <f t="shared" si="22"/>
        <v>0</v>
      </c>
      <c r="P493" s="19"/>
      <c r="Q493" s="19"/>
      <c r="R493" t="str">
        <f t="shared" ca="1" si="23"/>
        <v>Expired</v>
      </c>
      <c r="S493" s="22"/>
    </row>
    <row r="494" spans="3:19" x14ac:dyDescent="0.3">
      <c r="C494" s="22"/>
      <c r="D494" s="22"/>
      <c r="H494" s="7"/>
      <c r="I494">
        <f>IF(G494="",1,IFERROR(VLOOKUP(G494,Assumptions!$F$4:$G$6,2,FALSE),1))</f>
        <v>1</v>
      </c>
      <c r="J494" s="7">
        <f t="shared" si="21"/>
        <v>0</v>
      </c>
      <c r="M494" s="7">
        <f>IF(J494="",,J494*IFERROR(K494,1)*IFERROR(VLOOKUP(L494,Assumptions!$A$26:$C$29,2,FALSE),1))</f>
        <v>0</v>
      </c>
      <c r="O494" s="7">
        <f t="shared" si="22"/>
        <v>0</v>
      </c>
      <c r="P494" s="19"/>
      <c r="Q494" s="19"/>
      <c r="R494" t="str">
        <f t="shared" ca="1" si="23"/>
        <v>Expired</v>
      </c>
      <c r="S494" s="22"/>
    </row>
    <row r="495" spans="3:19" x14ac:dyDescent="0.3">
      <c r="C495" s="22"/>
      <c r="D495" s="22"/>
      <c r="H495" s="7"/>
      <c r="I495">
        <f>IF(G495="",1,IFERROR(VLOOKUP(G495,Assumptions!$F$4:$G$6,2,FALSE),1))</f>
        <v>1</v>
      </c>
      <c r="J495" s="7">
        <f t="shared" si="21"/>
        <v>0</v>
      </c>
      <c r="M495" s="7">
        <f>IF(J495="",,J495*IFERROR(K495,1)*IFERROR(VLOOKUP(L495,Assumptions!$A$26:$C$29,2,FALSE),1))</f>
        <v>0</v>
      </c>
      <c r="O495" s="7">
        <f t="shared" si="22"/>
        <v>0</v>
      </c>
      <c r="P495" s="19"/>
      <c r="Q495" s="19"/>
      <c r="R495" t="str">
        <f t="shared" ca="1" si="23"/>
        <v>Expired</v>
      </c>
      <c r="S495" s="22"/>
    </row>
    <row r="496" spans="3:19" x14ac:dyDescent="0.3">
      <c r="C496" s="22"/>
      <c r="D496" s="22"/>
      <c r="H496" s="7"/>
      <c r="I496">
        <f>IF(G496="",1,IFERROR(VLOOKUP(G496,Assumptions!$F$4:$G$6,2,FALSE),1))</f>
        <v>1</v>
      </c>
      <c r="J496" s="7">
        <f t="shared" si="21"/>
        <v>0</v>
      </c>
      <c r="M496" s="7">
        <f>IF(J496="",,J496*IFERROR(K496,1)*IFERROR(VLOOKUP(L496,Assumptions!$A$26:$C$29,2,FALSE),1))</f>
        <v>0</v>
      </c>
      <c r="O496" s="7">
        <f t="shared" si="22"/>
        <v>0</v>
      </c>
      <c r="P496" s="19"/>
      <c r="Q496" s="19"/>
      <c r="R496" t="str">
        <f t="shared" ca="1" si="23"/>
        <v>Expired</v>
      </c>
      <c r="S496" s="22"/>
    </row>
    <row r="497" spans="3:19" x14ac:dyDescent="0.3">
      <c r="C497" s="22"/>
      <c r="D497" s="22"/>
      <c r="H497" s="7"/>
      <c r="I497">
        <f>IF(G497="",1,IFERROR(VLOOKUP(G497,Assumptions!$F$4:$G$6,2,FALSE),1))</f>
        <v>1</v>
      </c>
      <c r="J497" s="7">
        <f t="shared" si="21"/>
        <v>0</v>
      </c>
      <c r="M497" s="7">
        <f>IF(J497="",,J497*IFERROR(K497,1)*IFERROR(VLOOKUP(L497,Assumptions!$A$26:$C$29,2,FALSE),1))</f>
        <v>0</v>
      </c>
      <c r="O497" s="7">
        <f t="shared" si="22"/>
        <v>0</v>
      </c>
      <c r="P497" s="19"/>
      <c r="Q497" s="19"/>
      <c r="R497" t="str">
        <f t="shared" ca="1" si="23"/>
        <v>Expired</v>
      </c>
      <c r="S497" s="22"/>
    </row>
    <row r="498" spans="3:19" x14ac:dyDescent="0.3">
      <c r="C498" s="22"/>
      <c r="D498" s="22"/>
      <c r="H498" s="7"/>
      <c r="I498">
        <f>IF(G498="",1,IFERROR(VLOOKUP(G498,Assumptions!$F$4:$G$6,2,FALSE),1))</f>
        <v>1</v>
      </c>
      <c r="J498" s="7">
        <f t="shared" si="21"/>
        <v>0</v>
      </c>
      <c r="M498" s="7">
        <f>IF(J498="",,J498*IFERROR(K498,1)*IFERROR(VLOOKUP(L498,Assumptions!$A$26:$C$29,2,FALSE),1))</f>
        <v>0</v>
      </c>
      <c r="O498" s="7">
        <f t="shared" si="22"/>
        <v>0</v>
      </c>
      <c r="P498" s="19"/>
      <c r="Q498" s="19"/>
      <c r="R498" t="str">
        <f t="shared" ca="1" si="23"/>
        <v>Expired</v>
      </c>
      <c r="S498" s="22"/>
    </row>
    <row r="499" spans="3:19" x14ac:dyDescent="0.3">
      <c r="C499" s="22"/>
      <c r="D499" s="22"/>
      <c r="H499" s="7"/>
      <c r="I499">
        <f>IF(G499="",1,IFERROR(VLOOKUP(G499,Assumptions!$F$4:$G$6,2,FALSE),1))</f>
        <v>1</v>
      </c>
      <c r="J499" s="7">
        <f t="shared" si="21"/>
        <v>0</v>
      </c>
      <c r="M499" s="7">
        <f>IF(J499="",,J499*IFERROR(K499,1)*IFERROR(VLOOKUP(L499,Assumptions!$A$26:$C$29,2,FALSE),1))</f>
        <v>0</v>
      </c>
      <c r="O499" s="7">
        <f t="shared" si="22"/>
        <v>0</v>
      </c>
      <c r="P499" s="19"/>
      <c r="Q499" s="19"/>
      <c r="R499" t="str">
        <f t="shared" ca="1" si="23"/>
        <v>Expired</v>
      </c>
      <c r="S499" s="22"/>
    </row>
    <row r="500" spans="3:19" x14ac:dyDescent="0.3">
      <c r="C500" s="22"/>
      <c r="D500" s="22"/>
      <c r="H500" s="7"/>
      <c r="I500">
        <f>IF(G500="",1,IFERROR(VLOOKUP(G500,Assumptions!$F$4:$G$6,2,FALSE),1))</f>
        <v>1</v>
      </c>
      <c r="J500" s="7">
        <f t="shared" si="21"/>
        <v>0</v>
      </c>
      <c r="M500" s="7">
        <f>IF(J500="",,J500*IFERROR(K500,1)*IFERROR(VLOOKUP(L500,Assumptions!$A$26:$C$29,2,FALSE),1))</f>
        <v>0</v>
      </c>
      <c r="O500" s="7">
        <f t="shared" si="22"/>
        <v>0</v>
      </c>
      <c r="P500" s="19"/>
      <c r="Q500" s="19"/>
      <c r="R500" t="str">
        <f t="shared" ca="1" si="23"/>
        <v>Expired</v>
      </c>
      <c r="S500" s="22"/>
    </row>
    <row r="501" spans="3:19" x14ac:dyDescent="0.3">
      <c r="C501" s="22"/>
      <c r="D501" s="22"/>
      <c r="H501" s="7"/>
      <c r="I501">
        <f>IF(G501="",1,IFERROR(VLOOKUP(G501,Assumptions!$F$4:$G$6,2,FALSE),1))</f>
        <v>1</v>
      </c>
      <c r="J501" s="7">
        <f t="shared" si="21"/>
        <v>0</v>
      </c>
      <c r="M501" s="7">
        <f>IF(J501="",,J501*IFERROR(K501,1)*IFERROR(VLOOKUP(L501,Assumptions!$A$26:$C$29,2,FALSE),1))</f>
        <v>0</v>
      </c>
      <c r="O501" s="7">
        <f t="shared" si="22"/>
        <v>0</v>
      </c>
      <c r="P501" s="19"/>
      <c r="Q501" s="19"/>
      <c r="R501" t="str">
        <f t="shared" ca="1" si="23"/>
        <v>Expired</v>
      </c>
      <c r="S501" s="22"/>
    </row>
  </sheetData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1"/>
  <sheetViews>
    <sheetView workbookViewId="0">
      <pane ySplit="1" topLeftCell="A2" activePane="bottomLeft" state="frozen"/>
      <selection pane="bottomLeft" activeCell="V27" sqref="V27"/>
    </sheetView>
  </sheetViews>
  <sheetFormatPr defaultRowHeight="14.4" x14ac:dyDescent="0.3"/>
  <cols>
    <col min="1" max="1" width="18" customWidth="1"/>
    <col min="2" max="2" width="28" customWidth="1"/>
    <col min="3" max="3" width="23.44140625" bestFit="1" customWidth="1"/>
    <col min="4" max="15" width="10" customWidth="1"/>
    <col min="16" max="20" width="12" customWidth="1"/>
    <col min="21" max="21" width="22" customWidth="1"/>
    <col min="22" max="22" width="27.5546875" bestFit="1" customWidth="1"/>
    <col min="23" max="23" width="11.33203125" bestFit="1" customWidth="1"/>
  </cols>
  <sheetData>
    <row r="1" spans="1:23" ht="15.6" customHeight="1" x14ac:dyDescent="0.3">
      <c r="A1" s="6" t="s">
        <v>7</v>
      </c>
      <c r="B1" s="6" t="s">
        <v>38</v>
      </c>
      <c r="C1" s="6" t="s">
        <v>69</v>
      </c>
      <c r="D1" s="6" t="s">
        <v>70</v>
      </c>
      <c r="E1" s="6" t="s">
        <v>71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  <c r="L1" s="6" t="s">
        <v>78</v>
      </c>
      <c r="M1" s="6" t="s">
        <v>79</v>
      </c>
      <c r="N1" s="6" t="s">
        <v>80</v>
      </c>
      <c r="O1" s="6" t="s">
        <v>81</v>
      </c>
      <c r="P1" s="6" t="s">
        <v>82</v>
      </c>
      <c r="Q1" s="6" t="s">
        <v>83</v>
      </c>
      <c r="R1" s="6" t="s">
        <v>84</v>
      </c>
      <c r="S1" s="6" t="s">
        <v>85</v>
      </c>
      <c r="T1" s="6" t="s">
        <v>86</v>
      </c>
      <c r="U1" s="6" t="s">
        <v>87</v>
      </c>
      <c r="V1" s="6" t="s">
        <v>88</v>
      </c>
      <c r="W1" s="6" t="s">
        <v>89</v>
      </c>
    </row>
    <row r="2" spans="1:23" x14ac:dyDescent="0.3">
      <c r="C2" s="7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7">
        <f t="shared" ref="P2:P65" si="0">SUM(D2:F2)</f>
        <v>0</v>
      </c>
      <c r="Q2" s="7">
        <f t="shared" ref="Q2:Q65" si="1">SUM(G2:I2)</f>
        <v>0</v>
      </c>
      <c r="R2" s="7">
        <f t="shared" ref="R2:R65" si="2">SUM(J2:L2)</f>
        <v>0</v>
      </c>
      <c r="S2" s="7">
        <f t="shared" ref="S2:S65" si="3">SUM(M2:O2)</f>
        <v>0</v>
      </c>
      <c r="T2" s="7">
        <f t="shared" ref="T2:T65" si="4">SUM(D2:O2)</f>
        <v>0</v>
      </c>
      <c r="U2" s="7">
        <f t="shared" ref="U2:U13" si="5">T2+IF(COUNT(D2:O2)=0,0,(T2/COUNT(D2:O2))*(12-COUNT(D2:O2)))</f>
        <v>0</v>
      </c>
      <c r="V2" s="7">
        <f t="shared" ref="V2:V13" si="6">C2-U2</f>
        <v>0</v>
      </c>
      <c r="W2" s="8">
        <f t="shared" ref="W2:W13" si="7">IF(C2=0,0,V2/C2)</f>
        <v>0</v>
      </c>
    </row>
    <row r="3" spans="1:23" x14ac:dyDescent="0.3">
      <c r="C3" s="7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7">
        <f t="shared" si="0"/>
        <v>0</v>
      </c>
      <c r="Q3" s="7">
        <f t="shared" si="1"/>
        <v>0</v>
      </c>
      <c r="R3" s="7">
        <f t="shared" si="2"/>
        <v>0</v>
      </c>
      <c r="S3" s="7">
        <f t="shared" si="3"/>
        <v>0</v>
      </c>
      <c r="T3" s="7">
        <f t="shared" si="4"/>
        <v>0</v>
      </c>
      <c r="U3" s="7">
        <f t="shared" si="5"/>
        <v>0</v>
      </c>
      <c r="V3" s="7">
        <f t="shared" si="6"/>
        <v>0</v>
      </c>
      <c r="W3" s="8">
        <f t="shared" si="7"/>
        <v>0</v>
      </c>
    </row>
    <row r="4" spans="1:23" x14ac:dyDescent="0.3">
      <c r="C4" s="7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7">
        <f t="shared" si="0"/>
        <v>0</v>
      </c>
      <c r="Q4" s="7">
        <f t="shared" si="1"/>
        <v>0</v>
      </c>
      <c r="R4" s="7">
        <f t="shared" si="2"/>
        <v>0</v>
      </c>
      <c r="S4" s="7">
        <f t="shared" si="3"/>
        <v>0</v>
      </c>
      <c r="T4" s="7">
        <f t="shared" si="4"/>
        <v>0</v>
      </c>
      <c r="U4" s="7">
        <f t="shared" si="5"/>
        <v>0</v>
      </c>
      <c r="V4" s="7">
        <f t="shared" si="6"/>
        <v>0</v>
      </c>
      <c r="W4" s="8">
        <f t="shared" si="7"/>
        <v>0</v>
      </c>
    </row>
    <row r="5" spans="1:23" x14ac:dyDescent="0.3">
      <c r="C5" s="7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7">
        <f t="shared" si="0"/>
        <v>0</v>
      </c>
      <c r="Q5" s="7">
        <f t="shared" si="1"/>
        <v>0</v>
      </c>
      <c r="R5" s="7">
        <f t="shared" si="2"/>
        <v>0</v>
      </c>
      <c r="S5" s="7">
        <f t="shared" si="3"/>
        <v>0</v>
      </c>
      <c r="T5" s="7">
        <f t="shared" si="4"/>
        <v>0</v>
      </c>
      <c r="U5" s="7">
        <f t="shared" si="5"/>
        <v>0</v>
      </c>
      <c r="V5" s="7">
        <f t="shared" si="6"/>
        <v>0</v>
      </c>
      <c r="W5" s="8">
        <f t="shared" si="7"/>
        <v>0</v>
      </c>
    </row>
    <row r="6" spans="1:23" x14ac:dyDescent="0.3">
      <c r="C6" s="7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7">
        <f t="shared" si="0"/>
        <v>0</v>
      </c>
      <c r="Q6" s="7">
        <f t="shared" si="1"/>
        <v>0</v>
      </c>
      <c r="R6" s="7">
        <f t="shared" si="2"/>
        <v>0</v>
      </c>
      <c r="S6" s="7">
        <f t="shared" si="3"/>
        <v>0</v>
      </c>
      <c r="T6" s="7">
        <f t="shared" si="4"/>
        <v>0</v>
      </c>
      <c r="U6" s="7">
        <f t="shared" si="5"/>
        <v>0</v>
      </c>
      <c r="V6" s="7">
        <f t="shared" si="6"/>
        <v>0</v>
      </c>
      <c r="W6" s="8">
        <f t="shared" si="7"/>
        <v>0</v>
      </c>
    </row>
    <row r="7" spans="1:23" x14ac:dyDescent="0.3">
      <c r="C7" s="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7">
        <f t="shared" si="0"/>
        <v>0</v>
      </c>
      <c r="Q7" s="7">
        <f t="shared" si="1"/>
        <v>0</v>
      </c>
      <c r="R7" s="7">
        <f t="shared" si="2"/>
        <v>0</v>
      </c>
      <c r="S7" s="7">
        <f t="shared" si="3"/>
        <v>0</v>
      </c>
      <c r="T7" s="7">
        <f t="shared" si="4"/>
        <v>0</v>
      </c>
      <c r="U7" s="7">
        <f t="shared" si="5"/>
        <v>0</v>
      </c>
      <c r="V7" s="7">
        <f t="shared" si="6"/>
        <v>0</v>
      </c>
      <c r="W7" s="8">
        <f t="shared" si="7"/>
        <v>0</v>
      </c>
    </row>
    <row r="8" spans="1:23" x14ac:dyDescent="0.3">
      <c r="C8" s="7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7">
        <f t="shared" si="0"/>
        <v>0</v>
      </c>
      <c r="Q8" s="7">
        <f t="shared" si="1"/>
        <v>0</v>
      </c>
      <c r="R8" s="7">
        <f t="shared" si="2"/>
        <v>0</v>
      </c>
      <c r="S8" s="7">
        <f t="shared" si="3"/>
        <v>0</v>
      </c>
      <c r="T8" s="7">
        <f t="shared" si="4"/>
        <v>0</v>
      </c>
      <c r="U8" s="7">
        <f t="shared" si="5"/>
        <v>0</v>
      </c>
      <c r="V8" s="7">
        <f t="shared" si="6"/>
        <v>0</v>
      </c>
      <c r="W8" s="8">
        <f t="shared" si="7"/>
        <v>0</v>
      </c>
    </row>
    <row r="9" spans="1:23" x14ac:dyDescent="0.3">
      <c r="C9" s="7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7">
        <f t="shared" si="0"/>
        <v>0</v>
      </c>
      <c r="Q9" s="7">
        <f t="shared" si="1"/>
        <v>0</v>
      </c>
      <c r="R9" s="7">
        <f t="shared" si="2"/>
        <v>0</v>
      </c>
      <c r="S9" s="7">
        <f t="shared" si="3"/>
        <v>0</v>
      </c>
      <c r="T9" s="7">
        <f t="shared" si="4"/>
        <v>0</v>
      </c>
      <c r="U9" s="7">
        <f t="shared" si="5"/>
        <v>0</v>
      </c>
      <c r="V9" s="7">
        <f t="shared" si="6"/>
        <v>0</v>
      </c>
      <c r="W9" s="8">
        <f t="shared" si="7"/>
        <v>0</v>
      </c>
    </row>
    <row r="10" spans="1:23" x14ac:dyDescent="0.3">
      <c r="C10" s="7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7">
        <f t="shared" si="0"/>
        <v>0</v>
      </c>
      <c r="Q10" s="7">
        <f t="shared" si="1"/>
        <v>0</v>
      </c>
      <c r="R10" s="7">
        <f t="shared" si="2"/>
        <v>0</v>
      </c>
      <c r="S10" s="7">
        <f t="shared" si="3"/>
        <v>0</v>
      </c>
      <c r="T10" s="7">
        <f t="shared" si="4"/>
        <v>0</v>
      </c>
      <c r="U10" s="7">
        <f t="shared" si="5"/>
        <v>0</v>
      </c>
      <c r="V10" s="7">
        <f t="shared" si="6"/>
        <v>0</v>
      </c>
      <c r="W10" s="8">
        <f t="shared" si="7"/>
        <v>0</v>
      </c>
    </row>
    <row r="11" spans="1:23" x14ac:dyDescent="0.3">
      <c r="C11" s="7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7">
        <f t="shared" si="0"/>
        <v>0</v>
      </c>
      <c r="Q11" s="7">
        <f t="shared" si="1"/>
        <v>0</v>
      </c>
      <c r="R11" s="7">
        <f t="shared" si="2"/>
        <v>0</v>
      </c>
      <c r="S11" s="7">
        <f t="shared" si="3"/>
        <v>0</v>
      </c>
      <c r="T11" s="7">
        <f t="shared" si="4"/>
        <v>0</v>
      </c>
      <c r="U11" s="7">
        <f t="shared" si="5"/>
        <v>0</v>
      </c>
      <c r="V11" s="7">
        <f t="shared" si="6"/>
        <v>0</v>
      </c>
      <c r="W11" s="8">
        <f t="shared" si="7"/>
        <v>0</v>
      </c>
    </row>
    <row r="12" spans="1:23" x14ac:dyDescent="0.3">
      <c r="C12" s="7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7">
        <f t="shared" si="0"/>
        <v>0</v>
      </c>
      <c r="Q12" s="7">
        <f t="shared" si="1"/>
        <v>0</v>
      </c>
      <c r="R12" s="7">
        <f t="shared" si="2"/>
        <v>0</v>
      </c>
      <c r="S12" s="7">
        <f t="shared" si="3"/>
        <v>0</v>
      </c>
      <c r="T12" s="7">
        <f t="shared" si="4"/>
        <v>0</v>
      </c>
      <c r="U12" s="7">
        <f t="shared" si="5"/>
        <v>0</v>
      </c>
      <c r="V12" s="7">
        <f t="shared" si="6"/>
        <v>0</v>
      </c>
      <c r="W12" s="8">
        <f t="shared" si="7"/>
        <v>0</v>
      </c>
    </row>
    <row r="13" spans="1:23" x14ac:dyDescent="0.3">
      <c r="C13" s="7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7">
        <f t="shared" si="0"/>
        <v>0</v>
      </c>
      <c r="Q13" s="7">
        <f t="shared" si="1"/>
        <v>0</v>
      </c>
      <c r="R13" s="7">
        <f t="shared" si="2"/>
        <v>0</v>
      </c>
      <c r="S13" s="7">
        <f t="shared" si="3"/>
        <v>0</v>
      </c>
      <c r="T13" s="7">
        <f t="shared" si="4"/>
        <v>0</v>
      </c>
      <c r="U13" s="7">
        <f t="shared" si="5"/>
        <v>0</v>
      </c>
      <c r="V13" s="7">
        <f t="shared" si="6"/>
        <v>0</v>
      </c>
      <c r="W13" s="8">
        <f t="shared" si="7"/>
        <v>0</v>
      </c>
    </row>
    <row r="14" spans="1:23" x14ac:dyDescent="0.3">
      <c r="C14" s="7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7">
        <f t="shared" si="0"/>
        <v>0</v>
      </c>
      <c r="Q14" s="7">
        <f t="shared" si="1"/>
        <v>0</v>
      </c>
      <c r="R14" s="7">
        <f t="shared" si="2"/>
        <v>0</v>
      </c>
      <c r="S14" s="7">
        <f t="shared" si="3"/>
        <v>0</v>
      </c>
      <c r="T14" s="7">
        <f t="shared" si="4"/>
        <v>0</v>
      </c>
      <c r="U14" s="7"/>
      <c r="V14" s="7"/>
      <c r="W14" s="8"/>
    </row>
    <row r="15" spans="1:23" x14ac:dyDescent="0.3">
      <c r="C15" s="7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7">
        <f t="shared" si="0"/>
        <v>0</v>
      </c>
      <c r="Q15" s="7">
        <f t="shared" si="1"/>
        <v>0</v>
      </c>
      <c r="R15" s="7">
        <f t="shared" si="2"/>
        <v>0</v>
      </c>
      <c r="S15" s="7">
        <f t="shared" si="3"/>
        <v>0</v>
      </c>
      <c r="T15" s="7">
        <f t="shared" si="4"/>
        <v>0</v>
      </c>
      <c r="U15" s="7"/>
      <c r="V15" s="7"/>
      <c r="W15" s="8"/>
    </row>
    <row r="16" spans="1:23" x14ac:dyDescent="0.3">
      <c r="C16" s="7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7">
        <f t="shared" si="0"/>
        <v>0</v>
      </c>
      <c r="Q16" s="7">
        <f t="shared" si="1"/>
        <v>0</v>
      </c>
      <c r="R16" s="7">
        <f t="shared" si="2"/>
        <v>0</v>
      </c>
      <c r="S16" s="7">
        <f t="shared" si="3"/>
        <v>0</v>
      </c>
      <c r="T16" s="7">
        <f t="shared" si="4"/>
        <v>0</v>
      </c>
      <c r="U16" s="7"/>
      <c r="V16" s="7"/>
      <c r="W16" s="8"/>
    </row>
    <row r="17" spans="3:23" x14ac:dyDescent="0.3">
      <c r="C17" s="7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7">
        <f t="shared" si="0"/>
        <v>0</v>
      </c>
      <c r="Q17" s="7">
        <f t="shared" si="1"/>
        <v>0</v>
      </c>
      <c r="R17" s="7">
        <f t="shared" si="2"/>
        <v>0</v>
      </c>
      <c r="S17" s="7">
        <f t="shared" si="3"/>
        <v>0</v>
      </c>
      <c r="T17" s="7">
        <f t="shared" si="4"/>
        <v>0</v>
      </c>
      <c r="U17" s="7"/>
      <c r="V17" s="7"/>
      <c r="W17" s="8"/>
    </row>
    <row r="18" spans="3:23" x14ac:dyDescent="0.3">
      <c r="C18" s="7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7">
        <f t="shared" si="0"/>
        <v>0</v>
      </c>
      <c r="Q18" s="7">
        <f t="shared" si="1"/>
        <v>0</v>
      </c>
      <c r="R18" s="7">
        <f t="shared" si="2"/>
        <v>0</v>
      </c>
      <c r="S18" s="7">
        <f t="shared" si="3"/>
        <v>0</v>
      </c>
      <c r="T18" s="7">
        <f t="shared" si="4"/>
        <v>0</v>
      </c>
      <c r="U18" s="7"/>
      <c r="V18" s="7"/>
      <c r="W18" s="8"/>
    </row>
    <row r="19" spans="3:23" x14ac:dyDescent="0.3">
      <c r="C19" s="7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7">
        <f t="shared" si="0"/>
        <v>0</v>
      </c>
      <c r="Q19" s="7">
        <f t="shared" si="1"/>
        <v>0</v>
      </c>
      <c r="R19" s="7">
        <f t="shared" si="2"/>
        <v>0</v>
      </c>
      <c r="S19" s="7">
        <f t="shared" si="3"/>
        <v>0</v>
      </c>
      <c r="T19" s="7">
        <f t="shared" si="4"/>
        <v>0</v>
      </c>
      <c r="U19" s="7"/>
      <c r="V19" s="7"/>
      <c r="W19" s="8"/>
    </row>
    <row r="20" spans="3:23" x14ac:dyDescent="0.3">
      <c r="C20" s="7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7">
        <f t="shared" si="0"/>
        <v>0</v>
      </c>
      <c r="Q20" s="7">
        <f t="shared" si="1"/>
        <v>0</v>
      </c>
      <c r="R20" s="7">
        <f t="shared" si="2"/>
        <v>0</v>
      </c>
      <c r="S20" s="7">
        <f t="shared" si="3"/>
        <v>0</v>
      </c>
      <c r="T20" s="7">
        <f t="shared" si="4"/>
        <v>0</v>
      </c>
      <c r="U20" s="7"/>
      <c r="V20" s="7"/>
      <c r="W20" s="8"/>
    </row>
    <row r="21" spans="3:23" x14ac:dyDescent="0.3">
      <c r="C21" s="7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7">
        <f t="shared" si="0"/>
        <v>0</v>
      </c>
      <c r="Q21" s="7">
        <f t="shared" si="1"/>
        <v>0</v>
      </c>
      <c r="R21" s="7">
        <f t="shared" si="2"/>
        <v>0</v>
      </c>
      <c r="S21" s="7">
        <f t="shared" si="3"/>
        <v>0</v>
      </c>
      <c r="T21" s="7">
        <f t="shared" si="4"/>
        <v>0</v>
      </c>
      <c r="U21" s="7"/>
      <c r="V21" s="7"/>
      <c r="W21" s="8"/>
    </row>
    <row r="22" spans="3:23" x14ac:dyDescent="0.3">
      <c r="C22" s="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7">
        <f t="shared" si="0"/>
        <v>0</v>
      </c>
      <c r="Q22" s="7">
        <f t="shared" si="1"/>
        <v>0</v>
      </c>
      <c r="R22" s="7">
        <f t="shared" si="2"/>
        <v>0</v>
      </c>
      <c r="S22" s="7">
        <f t="shared" si="3"/>
        <v>0</v>
      </c>
      <c r="T22" s="7">
        <f t="shared" si="4"/>
        <v>0</v>
      </c>
      <c r="U22" s="7"/>
      <c r="V22" s="7"/>
      <c r="W22" s="8"/>
    </row>
    <row r="23" spans="3:23" x14ac:dyDescent="0.3"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7">
        <f t="shared" si="0"/>
        <v>0</v>
      </c>
      <c r="Q23" s="7">
        <f t="shared" si="1"/>
        <v>0</v>
      </c>
      <c r="R23" s="7">
        <f t="shared" si="2"/>
        <v>0</v>
      </c>
      <c r="S23" s="7">
        <f t="shared" si="3"/>
        <v>0</v>
      </c>
      <c r="T23" s="7">
        <f t="shared" si="4"/>
        <v>0</v>
      </c>
      <c r="U23" s="7"/>
      <c r="V23" s="7"/>
      <c r="W23" s="8"/>
    </row>
    <row r="24" spans="3:23" x14ac:dyDescent="0.3">
      <c r="C24" s="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7">
        <f t="shared" si="0"/>
        <v>0</v>
      </c>
      <c r="Q24" s="7">
        <f t="shared" si="1"/>
        <v>0</v>
      </c>
      <c r="R24" s="7">
        <f t="shared" si="2"/>
        <v>0</v>
      </c>
      <c r="S24" s="7">
        <f t="shared" si="3"/>
        <v>0</v>
      </c>
      <c r="T24" s="7">
        <f t="shared" si="4"/>
        <v>0</v>
      </c>
      <c r="U24" s="7"/>
      <c r="V24" s="7"/>
      <c r="W24" s="8"/>
    </row>
    <row r="25" spans="3:23" x14ac:dyDescent="0.3">
      <c r="C25" s="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7">
        <f t="shared" si="0"/>
        <v>0</v>
      </c>
      <c r="Q25" s="7">
        <f t="shared" si="1"/>
        <v>0</v>
      </c>
      <c r="R25" s="7">
        <f t="shared" si="2"/>
        <v>0</v>
      </c>
      <c r="S25" s="7">
        <f t="shared" si="3"/>
        <v>0</v>
      </c>
      <c r="T25" s="7">
        <f t="shared" si="4"/>
        <v>0</v>
      </c>
      <c r="U25" s="7"/>
      <c r="V25" s="7"/>
      <c r="W25" s="8"/>
    </row>
    <row r="26" spans="3:23" x14ac:dyDescent="0.3">
      <c r="C26" s="7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7">
        <f t="shared" si="0"/>
        <v>0</v>
      </c>
      <c r="Q26" s="7">
        <f t="shared" si="1"/>
        <v>0</v>
      </c>
      <c r="R26" s="7">
        <f t="shared" si="2"/>
        <v>0</v>
      </c>
      <c r="S26" s="7">
        <f t="shared" si="3"/>
        <v>0</v>
      </c>
      <c r="T26" s="7">
        <f t="shared" si="4"/>
        <v>0</v>
      </c>
      <c r="U26" s="7"/>
      <c r="V26" s="7"/>
      <c r="W26" s="8"/>
    </row>
    <row r="27" spans="3:23" x14ac:dyDescent="0.3">
      <c r="C27" s="7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7">
        <f t="shared" si="0"/>
        <v>0</v>
      </c>
      <c r="Q27" s="7">
        <f t="shared" si="1"/>
        <v>0</v>
      </c>
      <c r="R27" s="7">
        <f t="shared" si="2"/>
        <v>0</v>
      </c>
      <c r="S27" s="7">
        <f t="shared" si="3"/>
        <v>0</v>
      </c>
      <c r="T27" s="7">
        <f t="shared" si="4"/>
        <v>0</v>
      </c>
      <c r="U27" s="7"/>
      <c r="V27" s="7"/>
      <c r="W27" s="8"/>
    </row>
    <row r="28" spans="3:23" x14ac:dyDescent="0.3">
      <c r="C28" s="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7">
        <f t="shared" si="0"/>
        <v>0</v>
      </c>
      <c r="Q28" s="7">
        <f t="shared" si="1"/>
        <v>0</v>
      </c>
      <c r="R28" s="7">
        <f t="shared" si="2"/>
        <v>0</v>
      </c>
      <c r="S28" s="7">
        <f t="shared" si="3"/>
        <v>0</v>
      </c>
      <c r="T28" s="7">
        <f t="shared" si="4"/>
        <v>0</v>
      </c>
      <c r="U28" s="7"/>
      <c r="V28" s="7"/>
      <c r="W28" s="8"/>
    </row>
    <row r="29" spans="3:23" x14ac:dyDescent="0.3">
      <c r="C29" s="7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7">
        <f t="shared" si="0"/>
        <v>0</v>
      </c>
      <c r="Q29" s="7">
        <f t="shared" si="1"/>
        <v>0</v>
      </c>
      <c r="R29" s="7">
        <f t="shared" si="2"/>
        <v>0</v>
      </c>
      <c r="S29" s="7">
        <f t="shared" si="3"/>
        <v>0</v>
      </c>
      <c r="T29" s="7">
        <f t="shared" si="4"/>
        <v>0</v>
      </c>
      <c r="U29" s="7"/>
      <c r="V29" s="7"/>
      <c r="W29" s="8"/>
    </row>
    <row r="30" spans="3:23" x14ac:dyDescent="0.3">
      <c r="C30" s="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7">
        <f t="shared" si="0"/>
        <v>0</v>
      </c>
      <c r="Q30" s="7">
        <f t="shared" si="1"/>
        <v>0</v>
      </c>
      <c r="R30" s="7">
        <f t="shared" si="2"/>
        <v>0</v>
      </c>
      <c r="S30" s="7">
        <f t="shared" si="3"/>
        <v>0</v>
      </c>
      <c r="T30" s="7">
        <f t="shared" si="4"/>
        <v>0</v>
      </c>
      <c r="U30" s="7"/>
      <c r="V30" s="7"/>
      <c r="W30" s="8"/>
    </row>
    <row r="31" spans="3:23" x14ac:dyDescent="0.3">
      <c r="C31" s="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7">
        <f t="shared" si="0"/>
        <v>0</v>
      </c>
      <c r="Q31" s="7">
        <f t="shared" si="1"/>
        <v>0</v>
      </c>
      <c r="R31" s="7">
        <f t="shared" si="2"/>
        <v>0</v>
      </c>
      <c r="S31" s="7">
        <f t="shared" si="3"/>
        <v>0</v>
      </c>
      <c r="T31" s="7">
        <f t="shared" si="4"/>
        <v>0</v>
      </c>
      <c r="U31" s="7"/>
      <c r="V31" s="7"/>
      <c r="W31" s="8"/>
    </row>
    <row r="32" spans="3:23" x14ac:dyDescent="0.3">
      <c r="C32" s="7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7">
        <f t="shared" si="0"/>
        <v>0</v>
      </c>
      <c r="Q32" s="7">
        <f t="shared" si="1"/>
        <v>0</v>
      </c>
      <c r="R32" s="7">
        <f t="shared" si="2"/>
        <v>0</v>
      </c>
      <c r="S32" s="7">
        <f t="shared" si="3"/>
        <v>0</v>
      </c>
      <c r="T32" s="7">
        <f t="shared" si="4"/>
        <v>0</v>
      </c>
      <c r="U32" s="7"/>
      <c r="V32" s="7"/>
      <c r="W32" s="8"/>
    </row>
    <row r="33" spans="3:23" x14ac:dyDescent="0.3">
      <c r="C33" s="7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7">
        <f t="shared" si="0"/>
        <v>0</v>
      </c>
      <c r="Q33" s="7">
        <f t="shared" si="1"/>
        <v>0</v>
      </c>
      <c r="R33" s="7">
        <f t="shared" si="2"/>
        <v>0</v>
      </c>
      <c r="S33" s="7">
        <f t="shared" si="3"/>
        <v>0</v>
      </c>
      <c r="T33" s="7">
        <f t="shared" si="4"/>
        <v>0</v>
      </c>
      <c r="U33" s="7"/>
      <c r="V33" s="7"/>
      <c r="W33" s="8"/>
    </row>
    <row r="34" spans="3:23" x14ac:dyDescent="0.3">
      <c r="C34" s="7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7">
        <f t="shared" si="0"/>
        <v>0</v>
      </c>
      <c r="Q34" s="7">
        <f t="shared" si="1"/>
        <v>0</v>
      </c>
      <c r="R34" s="7">
        <f t="shared" si="2"/>
        <v>0</v>
      </c>
      <c r="S34" s="7">
        <f t="shared" si="3"/>
        <v>0</v>
      </c>
      <c r="T34" s="7">
        <f t="shared" si="4"/>
        <v>0</v>
      </c>
      <c r="U34" s="7"/>
      <c r="V34" s="7"/>
      <c r="W34" s="8"/>
    </row>
    <row r="35" spans="3:23" x14ac:dyDescent="0.3">
      <c r="C35" s="7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7">
        <f t="shared" si="0"/>
        <v>0</v>
      </c>
      <c r="Q35" s="7">
        <f t="shared" si="1"/>
        <v>0</v>
      </c>
      <c r="R35" s="7">
        <f t="shared" si="2"/>
        <v>0</v>
      </c>
      <c r="S35" s="7">
        <f t="shared" si="3"/>
        <v>0</v>
      </c>
      <c r="T35" s="7">
        <f t="shared" si="4"/>
        <v>0</v>
      </c>
      <c r="U35" s="7"/>
      <c r="V35" s="7"/>
      <c r="W35" s="8"/>
    </row>
    <row r="36" spans="3:23" x14ac:dyDescent="0.3">
      <c r="C36" s="7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7">
        <f t="shared" si="0"/>
        <v>0</v>
      </c>
      <c r="Q36" s="7">
        <f t="shared" si="1"/>
        <v>0</v>
      </c>
      <c r="R36" s="7">
        <f t="shared" si="2"/>
        <v>0</v>
      </c>
      <c r="S36" s="7">
        <f t="shared" si="3"/>
        <v>0</v>
      </c>
      <c r="T36" s="7">
        <f t="shared" si="4"/>
        <v>0</v>
      </c>
      <c r="U36" s="7"/>
      <c r="V36" s="7"/>
      <c r="W36" s="8"/>
    </row>
    <row r="37" spans="3:23" x14ac:dyDescent="0.3">
      <c r="C37" s="7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7">
        <f t="shared" si="0"/>
        <v>0</v>
      </c>
      <c r="Q37" s="7">
        <f t="shared" si="1"/>
        <v>0</v>
      </c>
      <c r="R37" s="7">
        <f t="shared" si="2"/>
        <v>0</v>
      </c>
      <c r="S37" s="7">
        <f t="shared" si="3"/>
        <v>0</v>
      </c>
      <c r="T37" s="7">
        <f t="shared" si="4"/>
        <v>0</v>
      </c>
      <c r="U37" s="7"/>
      <c r="V37" s="7"/>
      <c r="W37" s="8"/>
    </row>
    <row r="38" spans="3:23" x14ac:dyDescent="0.3">
      <c r="C38" s="7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7">
        <f t="shared" si="0"/>
        <v>0</v>
      </c>
      <c r="Q38" s="7">
        <f t="shared" si="1"/>
        <v>0</v>
      </c>
      <c r="R38" s="7">
        <f t="shared" si="2"/>
        <v>0</v>
      </c>
      <c r="S38" s="7">
        <f t="shared" si="3"/>
        <v>0</v>
      </c>
      <c r="T38" s="7">
        <f t="shared" si="4"/>
        <v>0</v>
      </c>
      <c r="U38" s="7"/>
      <c r="V38" s="7"/>
      <c r="W38" s="8"/>
    </row>
    <row r="39" spans="3:23" x14ac:dyDescent="0.3">
      <c r="C39" s="7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7">
        <f t="shared" si="0"/>
        <v>0</v>
      </c>
      <c r="Q39" s="7">
        <f t="shared" si="1"/>
        <v>0</v>
      </c>
      <c r="R39" s="7">
        <f t="shared" si="2"/>
        <v>0</v>
      </c>
      <c r="S39" s="7">
        <f t="shared" si="3"/>
        <v>0</v>
      </c>
      <c r="T39" s="7">
        <f t="shared" si="4"/>
        <v>0</v>
      </c>
      <c r="U39" s="7"/>
      <c r="V39" s="7"/>
      <c r="W39" s="8"/>
    </row>
    <row r="40" spans="3:23" x14ac:dyDescent="0.3">
      <c r="C40" s="7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7">
        <f t="shared" si="0"/>
        <v>0</v>
      </c>
      <c r="Q40" s="7">
        <f t="shared" si="1"/>
        <v>0</v>
      </c>
      <c r="R40" s="7">
        <f t="shared" si="2"/>
        <v>0</v>
      </c>
      <c r="S40" s="7">
        <f t="shared" si="3"/>
        <v>0</v>
      </c>
      <c r="T40" s="7">
        <f t="shared" si="4"/>
        <v>0</v>
      </c>
      <c r="U40" s="7"/>
      <c r="V40" s="7"/>
      <c r="W40" s="8"/>
    </row>
    <row r="41" spans="3:23" x14ac:dyDescent="0.3">
      <c r="C41" s="7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7">
        <f t="shared" si="0"/>
        <v>0</v>
      </c>
      <c r="Q41" s="7">
        <f t="shared" si="1"/>
        <v>0</v>
      </c>
      <c r="R41" s="7">
        <f t="shared" si="2"/>
        <v>0</v>
      </c>
      <c r="S41" s="7">
        <f t="shared" si="3"/>
        <v>0</v>
      </c>
      <c r="T41" s="7">
        <f t="shared" si="4"/>
        <v>0</v>
      </c>
      <c r="U41" s="7"/>
      <c r="V41" s="7"/>
      <c r="W41" s="8"/>
    </row>
    <row r="42" spans="3:23" x14ac:dyDescent="0.3">
      <c r="C42" s="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7">
        <f t="shared" si="0"/>
        <v>0</v>
      </c>
      <c r="Q42" s="7">
        <f t="shared" si="1"/>
        <v>0</v>
      </c>
      <c r="R42" s="7">
        <f t="shared" si="2"/>
        <v>0</v>
      </c>
      <c r="S42" s="7">
        <f t="shared" si="3"/>
        <v>0</v>
      </c>
      <c r="T42" s="7">
        <f t="shared" si="4"/>
        <v>0</v>
      </c>
      <c r="U42" s="7"/>
      <c r="V42" s="7"/>
      <c r="W42" s="8"/>
    </row>
    <row r="43" spans="3:23" x14ac:dyDescent="0.3">
      <c r="C43" s="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7">
        <f t="shared" si="0"/>
        <v>0</v>
      </c>
      <c r="Q43" s="7">
        <f t="shared" si="1"/>
        <v>0</v>
      </c>
      <c r="R43" s="7">
        <f t="shared" si="2"/>
        <v>0</v>
      </c>
      <c r="S43" s="7">
        <f t="shared" si="3"/>
        <v>0</v>
      </c>
      <c r="T43" s="7">
        <f t="shared" si="4"/>
        <v>0</v>
      </c>
      <c r="U43" s="7"/>
      <c r="V43" s="7"/>
      <c r="W43" s="8"/>
    </row>
    <row r="44" spans="3:23" x14ac:dyDescent="0.3">
      <c r="C44" s="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7">
        <f t="shared" si="0"/>
        <v>0</v>
      </c>
      <c r="Q44" s="7">
        <f t="shared" si="1"/>
        <v>0</v>
      </c>
      <c r="R44" s="7">
        <f t="shared" si="2"/>
        <v>0</v>
      </c>
      <c r="S44" s="7">
        <f t="shared" si="3"/>
        <v>0</v>
      </c>
      <c r="T44" s="7">
        <f t="shared" si="4"/>
        <v>0</v>
      </c>
      <c r="U44" s="7"/>
      <c r="V44" s="7"/>
      <c r="W44" s="8"/>
    </row>
    <row r="45" spans="3:23" x14ac:dyDescent="0.3">
      <c r="C45" s="7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7">
        <f t="shared" si="0"/>
        <v>0</v>
      </c>
      <c r="Q45" s="7">
        <f t="shared" si="1"/>
        <v>0</v>
      </c>
      <c r="R45" s="7">
        <f t="shared" si="2"/>
        <v>0</v>
      </c>
      <c r="S45" s="7">
        <f t="shared" si="3"/>
        <v>0</v>
      </c>
      <c r="T45" s="7">
        <f t="shared" si="4"/>
        <v>0</v>
      </c>
      <c r="U45" s="7"/>
      <c r="V45" s="7"/>
      <c r="W45" s="8"/>
    </row>
    <row r="46" spans="3:23" x14ac:dyDescent="0.3">
      <c r="C46" s="7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7">
        <f t="shared" si="0"/>
        <v>0</v>
      </c>
      <c r="Q46" s="7">
        <f t="shared" si="1"/>
        <v>0</v>
      </c>
      <c r="R46" s="7">
        <f t="shared" si="2"/>
        <v>0</v>
      </c>
      <c r="S46" s="7">
        <f t="shared" si="3"/>
        <v>0</v>
      </c>
      <c r="T46" s="7">
        <f t="shared" si="4"/>
        <v>0</v>
      </c>
      <c r="U46" s="7"/>
      <c r="V46" s="7"/>
      <c r="W46" s="8"/>
    </row>
    <row r="47" spans="3:23" x14ac:dyDescent="0.3">
      <c r="C47" s="7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7">
        <f t="shared" si="0"/>
        <v>0</v>
      </c>
      <c r="Q47" s="7">
        <f t="shared" si="1"/>
        <v>0</v>
      </c>
      <c r="R47" s="7">
        <f t="shared" si="2"/>
        <v>0</v>
      </c>
      <c r="S47" s="7">
        <f t="shared" si="3"/>
        <v>0</v>
      </c>
      <c r="T47" s="7">
        <f t="shared" si="4"/>
        <v>0</v>
      </c>
      <c r="U47" s="7"/>
      <c r="V47" s="7"/>
      <c r="W47" s="8"/>
    </row>
    <row r="48" spans="3:23" x14ac:dyDescent="0.3">
      <c r="C48" s="7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7">
        <f t="shared" si="0"/>
        <v>0</v>
      </c>
      <c r="Q48" s="7">
        <f t="shared" si="1"/>
        <v>0</v>
      </c>
      <c r="R48" s="7">
        <f t="shared" si="2"/>
        <v>0</v>
      </c>
      <c r="S48" s="7">
        <f t="shared" si="3"/>
        <v>0</v>
      </c>
      <c r="T48" s="7">
        <f t="shared" si="4"/>
        <v>0</v>
      </c>
      <c r="U48" s="7"/>
      <c r="V48" s="7"/>
      <c r="W48" s="8"/>
    </row>
    <row r="49" spans="3:23" x14ac:dyDescent="0.3">
      <c r="C49" s="7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7">
        <f t="shared" si="0"/>
        <v>0</v>
      </c>
      <c r="Q49" s="7">
        <f t="shared" si="1"/>
        <v>0</v>
      </c>
      <c r="R49" s="7">
        <f t="shared" si="2"/>
        <v>0</v>
      </c>
      <c r="S49" s="7">
        <f t="shared" si="3"/>
        <v>0</v>
      </c>
      <c r="T49" s="7">
        <f t="shared" si="4"/>
        <v>0</v>
      </c>
      <c r="U49" s="7"/>
      <c r="V49" s="7"/>
      <c r="W49" s="8"/>
    </row>
    <row r="50" spans="3:23" x14ac:dyDescent="0.3">
      <c r="C50" s="7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7">
        <f t="shared" si="0"/>
        <v>0</v>
      </c>
      <c r="Q50" s="7">
        <f t="shared" si="1"/>
        <v>0</v>
      </c>
      <c r="R50" s="7">
        <f t="shared" si="2"/>
        <v>0</v>
      </c>
      <c r="S50" s="7">
        <f t="shared" si="3"/>
        <v>0</v>
      </c>
      <c r="T50" s="7">
        <f t="shared" si="4"/>
        <v>0</v>
      </c>
      <c r="U50" s="7"/>
      <c r="V50" s="7"/>
      <c r="W50" s="8"/>
    </row>
    <row r="51" spans="3:23" x14ac:dyDescent="0.3">
      <c r="C51" s="7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7">
        <f t="shared" si="0"/>
        <v>0</v>
      </c>
      <c r="Q51" s="7">
        <f t="shared" si="1"/>
        <v>0</v>
      </c>
      <c r="R51" s="7">
        <f t="shared" si="2"/>
        <v>0</v>
      </c>
      <c r="S51" s="7">
        <f t="shared" si="3"/>
        <v>0</v>
      </c>
      <c r="T51" s="7">
        <f t="shared" si="4"/>
        <v>0</v>
      </c>
      <c r="U51" s="7"/>
      <c r="V51" s="7"/>
      <c r="W51" s="8"/>
    </row>
    <row r="52" spans="3:23" x14ac:dyDescent="0.3">
      <c r="C52" s="7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7">
        <f t="shared" si="0"/>
        <v>0</v>
      </c>
      <c r="Q52" s="7">
        <f t="shared" si="1"/>
        <v>0</v>
      </c>
      <c r="R52" s="7">
        <f t="shared" si="2"/>
        <v>0</v>
      </c>
      <c r="S52" s="7">
        <f t="shared" si="3"/>
        <v>0</v>
      </c>
      <c r="T52" s="7">
        <f t="shared" si="4"/>
        <v>0</v>
      </c>
      <c r="U52" s="7"/>
      <c r="V52" s="7"/>
      <c r="W52" s="8"/>
    </row>
    <row r="53" spans="3:23" x14ac:dyDescent="0.3">
      <c r="C53" s="7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7">
        <f t="shared" si="0"/>
        <v>0</v>
      </c>
      <c r="Q53" s="7">
        <f t="shared" si="1"/>
        <v>0</v>
      </c>
      <c r="R53" s="7">
        <f t="shared" si="2"/>
        <v>0</v>
      </c>
      <c r="S53" s="7">
        <f t="shared" si="3"/>
        <v>0</v>
      </c>
      <c r="T53" s="7">
        <f t="shared" si="4"/>
        <v>0</v>
      </c>
      <c r="U53" s="7"/>
      <c r="V53" s="7"/>
      <c r="W53" s="8"/>
    </row>
    <row r="54" spans="3:23" x14ac:dyDescent="0.3">
      <c r="C54" s="7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7">
        <f t="shared" si="0"/>
        <v>0</v>
      </c>
      <c r="Q54" s="7">
        <f t="shared" si="1"/>
        <v>0</v>
      </c>
      <c r="R54" s="7">
        <f t="shared" si="2"/>
        <v>0</v>
      </c>
      <c r="S54" s="7">
        <f t="shared" si="3"/>
        <v>0</v>
      </c>
      <c r="T54" s="7">
        <f t="shared" si="4"/>
        <v>0</v>
      </c>
      <c r="U54" s="7"/>
      <c r="V54" s="7"/>
      <c r="W54" s="8"/>
    </row>
    <row r="55" spans="3:23" x14ac:dyDescent="0.3">
      <c r="C55" s="7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7">
        <f t="shared" si="0"/>
        <v>0</v>
      </c>
      <c r="Q55" s="7">
        <f t="shared" si="1"/>
        <v>0</v>
      </c>
      <c r="R55" s="7">
        <f t="shared" si="2"/>
        <v>0</v>
      </c>
      <c r="S55" s="7">
        <f t="shared" si="3"/>
        <v>0</v>
      </c>
      <c r="T55" s="7">
        <f t="shared" si="4"/>
        <v>0</v>
      </c>
      <c r="U55" s="7"/>
      <c r="V55" s="7"/>
      <c r="W55" s="8"/>
    </row>
    <row r="56" spans="3:23" x14ac:dyDescent="0.3">
      <c r="C56" s="7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7">
        <f t="shared" si="0"/>
        <v>0</v>
      </c>
      <c r="Q56" s="7">
        <f t="shared" si="1"/>
        <v>0</v>
      </c>
      <c r="R56" s="7">
        <f t="shared" si="2"/>
        <v>0</v>
      </c>
      <c r="S56" s="7">
        <f t="shared" si="3"/>
        <v>0</v>
      </c>
      <c r="T56" s="7">
        <f t="shared" si="4"/>
        <v>0</v>
      </c>
      <c r="U56" s="7"/>
      <c r="V56" s="7"/>
      <c r="W56" s="8"/>
    </row>
    <row r="57" spans="3:23" x14ac:dyDescent="0.3">
      <c r="C57" s="7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7">
        <f t="shared" si="0"/>
        <v>0</v>
      </c>
      <c r="Q57" s="7">
        <f t="shared" si="1"/>
        <v>0</v>
      </c>
      <c r="R57" s="7">
        <f t="shared" si="2"/>
        <v>0</v>
      </c>
      <c r="S57" s="7">
        <f t="shared" si="3"/>
        <v>0</v>
      </c>
      <c r="T57" s="7">
        <f t="shared" si="4"/>
        <v>0</v>
      </c>
      <c r="U57" s="7"/>
      <c r="V57" s="7"/>
      <c r="W57" s="8"/>
    </row>
    <row r="58" spans="3:23" x14ac:dyDescent="0.3">
      <c r="C58" s="7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7">
        <f t="shared" si="0"/>
        <v>0</v>
      </c>
      <c r="Q58" s="7">
        <f t="shared" si="1"/>
        <v>0</v>
      </c>
      <c r="R58" s="7">
        <f t="shared" si="2"/>
        <v>0</v>
      </c>
      <c r="S58" s="7">
        <f t="shared" si="3"/>
        <v>0</v>
      </c>
      <c r="T58" s="7">
        <f t="shared" si="4"/>
        <v>0</v>
      </c>
      <c r="U58" s="7"/>
      <c r="V58" s="7"/>
      <c r="W58" s="8"/>
    </row>
    <row r="59" spans="3:23" x14ac:dyDescent="0.3">
      <c r="C59" s="7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7">
        <f t="shared" si="0"/>
        <v>0</v>
      </c>
      <c r="Q59" s="7">
        <f t="shared" si="1"/>
        <v>0</v>
      </c>
      <c r="R59" s="7">
        <f t="shared" si="2"/>
        <v>0</v>
      </c>
      <c r="S59" s="7">
        <f t="shared" si="3"/>
        <v>0</v>
      </c>
      <c r="T59" s="7">
        <f t="shared" si="4"/>
        <v>0</v>
      </c>
      <c r="U59" s="7"/>
      <c r="V59" s="7"/>
      <c r="W59" s="8"/>
    </row>
    <row r="60" spans="3:23" x14ac:dyDescent="0.3">
      <c r="C60" s="7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7">
        <f t="shared" si="0"/>
        <v>0</v>
      </c>
      <c r="Q60" s="7">
        <f t="shared" si="1"/>
        <v>0</v>
      </c>
      <c r="R60" s="7">
        <f t="shared" si="2"/>
        <v>0</v>
      </c>
      <c r="S60" s="7">
        <f t="shared" si="3"/>
        <v>0</v>
      </c>
      <c r="T60" s="7">
        <f t="shared" si="4"/>
        <v>0</v>
      </c>
      <c r="U60" s="7"/>
      <c r="V60" s="7"/>
      <c r="W60" s="8"/>
    </row>
    <row r="61" spans="3:23" x14ac:dyDescent="0.3">
      <c r="C61" s="7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7">
        <f t="shared" si="0"/>
        <v>0</v>
      </c>
      <c r="Q61" s="7">
        <f t="shared" si="1"/>
        <v>0</v>
      </c>
      <c r="R61" s="7">
        <f t="shared" si="2"/>
        <v>0</v>
      </c>
      <c r="S61" s="7">
        <f t="shared" si="3"/>
        <v>0</v>
      </c>
      <c r="T61" s="7">
        <f t="shared" si="4"/>
        <v>0</v>
      </c>
      <c r="U61" s="7"/>
      <c r="V61" s="7"/>
      <c r="W61" s="8"/>
    </row>
    <row r="62" spans="3:23" x14ac:dyDescent="0.3">
      <c r="C62" s="7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7">
        <f t="shared" si="0"/>
        <v>0</v>
      </c>
      <c r="Q62" s="7">
        <f t="shared" si="1"/>
        <v>0</v>
      </c>
      <c r="R62" s="7">
        <f t="shared" si="2"/>
        <v>0</v>
      </c>
      <c r="S62" s="7">
        <f t="shared" si="3"/>
        <v>0</v>
      </c>
      <c r="T62" s="7">
        <f t="shared" si="4"/>
        <v>0</v>
      </c>
      <c r="U62" s="7"/>
      <c r="V62" s="7"/>
      <c r="W62" s="8"/>
    </row>
    <row r="63" spans="3:23" x14ac:dyDescent="0.3">
      <c r="C63" s="7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7">
        <f t="shared" si="0"/>
        <v>0</v>
      </c>
      <c r="Q63" s="7">
        <f t="shared" si="1"/>
        <v>0</v>
      </c>
      <c r="R63" s="7">
        <f t="shared" si="2"/>
        <v>0</v>
      </c>
      <c r="S63" s="7">
        <f t="shared" si="3"/>
        <v>0</v>
      </c>
      <c r="T63" s="7">
        <f t="shared" si="4"/>
        <v>0</v>
      </c>
      <c r="U63" s="7"/>
      <c r="V63" s="7"/>
      <c r="W63" s="8"/>
    </row>
    <row r="64" spans="3:23" x14ac:dyDescent="0.3">
      <c r="C64" s="7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7">
        <f t="shared" si="0"/>
        <v>0</v>
      </c>
      <c r="Q64" s="7">
        <f t="shared" si="1"/>
        <v>0</v>
      </c>
      <c r="R64" s="7">
        <f t="shared" si="2"/>
        <v>0</v>
      </c>
      <c r="S64" s="7">
        <f t="shared" si="3"/>
        <v>0</v>
      </c>
      <c r="T64" s="7">
        <f t="shared" si="4"/>
        <v>0</v>
      </c>
      <c r="U64" s="7"/>
      <c r="V64" s="7"/>
      <c r="W64" s="8"/>
    </row>
    <row r="65" spans="3:23" x14ac:dyDescent="0.3">
      <c r="C65" s="7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7">
        <f t="shared" si="0"/>
        <v>0</v>
      </c>
      <c r="Q65" s="7">
        <f t="shared" si="1"/>
        <v>0</v>
      </c>
      <c r="R65" s="7">
        <f t="shared" si="2"/>
        <v>0</v>
      </c>
      <c r="S65" s="7">
        <f t="shared" si="3"/>
        <v>0</v>
      </c>
      <c r="T65" s="7">
        <f t="shared" si="4"/>
        <v>0</v>
      </c>
      <c r="U65" s="7"/>
      <c r="V65" s="7"/>
      <c r="W65" s="8"/>
    </row>
    <row r="66" spans="3:23" x14ac:dyDescent="0.3">
      <c r="C66" s="7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7">
        <f t="shared" ref="P66:P129" si="8">SUM(D66:F66)</f>
        <v>0</v>
      </c>
      <c r="Q66" s="7">
        <f t="shared" ref="Q66:Q129" si="9">SUM(G66:I66)</f>
        <v>0</v>
      </c>
      <c r="R66" s="7">
        <f t="shared" ref="R66:R129" si="10">SUM(J66:L66)</f>
        <v>0</v>
      </c>
      <c r="S66" s="7">
        <f t="shared" ref="S66:S129" si="11">SUM(M66:O66)</f>
        <v>0</v>
      </c>
      <c r="T66" s="7">
        <f t="shared" ref="T66:T129" si="12">SUM(D66:O66)</f>
        <v>0</v>
      </c>
      <c r="U66" s="7"/>
      <c r="V66" s="7"/>
      <c r="W66" s="8"/>
    </row>
    <row r="67" spans="3:23" x14ac:dyDescent="0.3">
      <c r="C67" s="7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7">
        <f t="shared" si="8"/>
        <v>0</v>
      </c>
      <c r="Q67" s="7">
        <f t="shared" si="9"/>
        <v>0</v>
      </c>
      <c r="R67" s="7">
        <f t="shared" si="10"/>
        <v>0</v>
      </c>
      <c r="S67" s="7">
        <f t="shared" si="11"/>
        <v>0</v>
      </c>
      <c r="T67" s="7">
        <f t="shared" si="12"/>
        <v>0</v>
      </c>
      <c r="U67" s="7"/>
      <c r="V67" s="7"/>
      <c r="W67" s="8"/>
    </row>
    <row r="68" spans="3:23" x14ac:dyDescent="0.3">
      <c r="C68" s="7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7">
        <f t="shared" si="8"/>
        <v>0</v>
      </c>
      <c r="Q68" s="7">
        <f t="shared" si="9"/>
        <v>0</v>
      </c>
      <c r="R68" s="7">
        <f t="shared" si="10"/>
        <v>0</v>
      </c>
      <c r="S68" s="7">
        <f t="shared" si="11"/>
        <v>0</v>
      </c>
      <c r="T68" s="7">
        <f t="shared" si="12"/>
        <v>0</v>
      </c>
      <c r="U68" s="7"/>
      <c r="V68" s="7"/>
      <c r="W68" s="8"/>
    </row>
    <row r="69" spans="3:23" x14ac:dyDescent="0.3">
      <c r="C69" s="7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7">
        <f t="shared" si="8"/>
        <v>0</v>
      </c>
      <c r="Q69" s="7">
        <f t="shared" si="9"/>
        <v>0</v>
      </c>
      <c r="R69" s="7">
        <f t="shared" si="10"/>
        <v>0</v>
      </c>
      <c r="S69" s="7">
        <f t="shared" si="11"/>
        <v>0</v>
      </c>
      <c r="T69" s="7">
        <f t="shared" si="12"/>
        <v>0</v>
      </c>
      <c r="U69" s="7"/>
      <c r="V69" s="7"/>
      <c r="W69" s="8"/>
    </row>
    <row r="70" spans="3:23" x14ac:dyDescent="0.3">
      <c r="C70" s="7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7">
        <f t="shared" si="8"/>
        <v>0</v>
      </c>
      <c r="Q70" s="7">
        <f t="shared" si="9"/>
        <v>0</v>
      </c>
      <c r="R70" s="7">
        <f t="shared" si="10"/>
        <v>0</v>
      </c>
      <c r="S70" s="7">
        <f t="shared" si="11"/>
        <v>0</v>
      </c>
      <c r="T70" s="7">
        <f t="shared" si="12"/>
        <v>0</v>
      </c>
      <c r="U70" s="7"/>
      <c r="V70" s="7"/>
      <c r="W70" s="8"/>
    </row>
    <row r="71" spans="3:23" x14ac:dyDescent="0.3">
      <c r="C71" s="7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7">
        <f t="shared" si="8"/>
        <v>0</v>
      </c>
      <c r="Q71" s="7">
        <f t="shared" si="9"/>
        <v>0</v>
      </c>
      <c r="R71" s="7">
        <f t="shared" si="10"/>
        <v>0</v>
      </c>
      <c r="S71" s="7">
        <f t="shared" si="11"/>
        <v>0</v>
      </c>
      <c r="T71" s="7">
        <f t="shared" si="12"/>
        <v>0</v>
      </c>
      <c r="U71" s="7"/>
      <c r="V71" s="7"/>
      <c r="W71" s="8"/>
    </row>
    <row r="72" spans="3:23" x14ac:dyDescent="0.3">
      <c r="C72" s="7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7">
        <f t="shared" si="8"/>
        <v>0</v>
      </c>
      <c r="Q72" s="7">
        <f t="shared" si="9"/>
        <v>0</v>
      </c>
      <c r="R72" s="7">
        <f t="shared" si="10"/>
        <v>0</v>
      </c>
      <c r="S72" s="7">
        <f t="shared" si="11"/>
        <v>0</v>
      </c>
      <c r="T72" s="7">
        <f t="shared" si="12"/>
        <v>0</v>
      </c>
      <c r="U72" s="7"/>
      <c r="V72" s="7"/>
      <c r="W72" s="8"/>
    </row>
    <row r="73" spans="3:23" x14ac:dyDescent="0.3">
      <c r="C73" s="7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7">
        <f t="shared" si="8"/>
        <v>0</v>
      </c>
      <c r="Q73" s="7">
        <f t="shared" si="9"/>
        <v>0</v>
      </c>
      <c r="R73" s="7">
        <f t="shared" si="10"/>
        <v>0</v>
      </c>
      <c r="S73" s="7">
        <f t="shared" si="11"/>
        <v>0</v>
      </c>
      <c r="T73" s="7">
        <f t="shared" si="12"/>
        <v>0</v>
      </c>
      <c r="U73" s="7"/>
      <c r="V73" s="7"/>
      <c r="W73" s="8"/>
    </row>
    <row r="74" spans="3:23" x14ac:dyDescent="0.3">
      <c r="C74" s="7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7">
        <f t="shared" si="8"/>
        <v>0</v>
      </c>
      <c r="Q74" s="7">
        <f t="shared" si="9"/>
        <v>0</v>
      </c>
      <c r="R74" s="7">
        <f t="shared" si="10"/>
        <v>0</v>
      </c>
      <c r="S74" s="7">
        <f t="shared" si="11"/>
        <v>0</v>
      </c>
      <c r="T74" s="7">
        <f t="shared" si="12"/>
        <v>0</v>
      </c>
      <c r="U74" s="7"/>
      <c r="V74" s="7"/>
      <c r="W74" s="8"/>
    </row>
    <row r="75" spans="3:23" x14ac:dyDescent="0.3">
      <c r="C75" s="7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7">
        <f t="shared" si="8"/>
        <v>0</v>
      </c>
      <c r="Q75" s="7">
        <f t="shared" si="9"/>
        <v>0</v>
      </c>
      <c r="R75" s="7">
        <f t="shared" si="10"/>
        <v>0</v>
      </c>
      <c r="S75" s="7">
        <f t="shared" si="11"/>
        <v>0</v>
      </c>
      <c r="T75" s="7">
        <f t="shared" si="12"/>
        <v>0</v>
      </c>
      <c r="U75" s="7"/>
      <c r="V75" s="7"/>
      <c r="W75" s="8"/>
    </row>
    <row r="76" spans="3:23" x14ac:dyDescent="0.3">
      <c r="C76" s="7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7">
        <f t="shared" si="8"/>
        <v>0</v>
      </c>
      <c r="Q76" s="7">
        <f t="shared" si="9"/>
        <v>0</v>
      </c>
      <c r="R76" s="7">
        <f t="shared" si="10"/>
        <v>0</v>
      </c>
      <c r="S76" s="7">
        <f t="shared" si="11"/>
        <v>0</v>
      </c>
      <c r="T76" s="7">
        <f t="shared" si="12"/>
        <v>0</v>
      </c>
      <c r="U76" s="7"/>
      <c r="V76" s="7"/>
      <c r="W76" s="8"/>
    </row>
    <row r="77" spans="3:23" x14ac:dyDescent="0.3">
      <c r="C77" s="7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7">
        <f t="shared" si="8"/>
        <v>0</v>
      </c>
      <c r="Q77" s="7">
        <f t="shared" si="9"/>
        <v>0</v>
      </c>
      <c r="R77" s="7">
        <f t="shared" si="10"/>
        <v>0</v>
      </c>
      <c r="S77" s="7">
        <f t="shared" si="11"/>
        <v>0</v>
      </c>
      <c r="T77" s="7">
        <f t="shared" si="12"/>
        <v>0</v>
      </c>
      <c r="U77" s="7"/>
      <c r="V77" s="7"/>
      <c r="W77" s="8"/>
    </row>
    <row r="78" spans="3:23" x14ac:dyDescent="0.3">
      <c r="C78" s="7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7">
        <f t="shared" si="8"/>
        <v>0</v>
      </c>
      <c r="Q78" s="7">
        <f t="shared" si="9"/>
        <v>0</v>
      </c>
      <c r="R78" s="7">
        <f t="shared" si="10"/>
        <v>0</v>
      </c>
      <c r="S78" s="7">
        <f t="shared" si="11"/>
        <v>0</v>
      </c>
      <c r="T78" s="7">
        <f t="shared" si="12"/>
        <v>0</v>
      </c>
      <c r="U78" s="7"/>
      <c r="V78" s="7"/>
      <c r="W78" s="8"/>
    </row>
    <row r="79" spans="3:23" x14ac:dyDescent="0.3">
      <c r="C79" s="7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7">
        <f t="shared" si="8"/>
        <v>0</v>
      </c>
      <c r="Q79" s="7">
        <f t="shared" si="9"/>
        <v>0</v>
      </c>
      <c r="R79" s="7">
        <f t="shared" si="10"/>
        <v>0</v>
      </c>
      <c r="S79" s="7">
        <f t="shared" si="11"/>
        <v>0</v>
      </c>
      <c r="T79" s="7">
        <f t="shared" si="12"/>
        <v>0</v>
      </c>
      <c r="U79" s="7"/>
      <c r="V79" s="7"/>
      <c r="W79" s="8"/>
    </row>
    <row r="80" spans="3:23" x14ac:dyDescent="0.3">
      <c r="C80" s="7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7">
        <f t="shared" si="8"/>
        <v>0</v>
      </c>
      <c r="Q80" s="7">
        <f t="shared" si="9"/>
        <v>0</v>
      </c>
      <c r="R80" s="7">
        <f t="shared" si="10"/>
        <v>0</v>
      </c>
      <c r="S80" s="7">
        <f t="shared" si="11"/>
        <v>0</v>
      </c>
      <c r="T80" s="7">
        <f t="shared" si="12"/>
        <v>0</v>
      </c>
      <c r="U80" s="7"/>
      <c r="V80" s="7"/>
      <c r="W80" s="8"/>
    </row>
    <row r="81" spans="3:23" x14ac:dyDescent="0.3">
      <c r="C81" s="7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7">
        <f t="shared" si="8"/>
        <v>0</v>
      </c>
      <c r="Q81" s="7">
        <f t="shared" si="9"/>
        <v>0</v>
      </c>
      <c r="R81" s="7">
        <f t="shared" si="10"/>
        <v>0</v>
      </c>
      <c r="S81" s="7">
        <f t="shared" si="11"/>
        <v>0</v>
      </c>
      <c r="T81" s="7">
        <f t="shared" si="12"/>
        <v>0</v>
      </c>
      <c r="U81" s="7"/>
      <c r="V81" s="7"/>
      <c r="W81" s="8"/>
    </row>
    <row r="82" spans="3:23" x14ac:dyDescent="0.3">
      <c r="C82" s="7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7">
        <f t="shared" si="8"/>
        <v>0</v>
      </c>
      <c r="Q82" s="7">
        <f t="shared" si="9"/>
        <v>0</v>
      </c>
      <c r="R82" s="7">
        <f t="shared" si="10"/>
        <v>0</v>
      </c>
      <c r="S82" s="7">
        <f t="shared" si="11"/>
        <v>0</v>
      </c>
      <c r="T82" s="7">
        <f t="shared" si="12"/>
        <v>0</v>
      </c>
      <c r="U82" s="7"/>
      <c r="V82" s="7"/>
      <c r="W82" s="8"/>
    </row>
    <row r="83" spans="3:23" x14ac:dyDescent="0.3">
      <c r="C83" s="7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7">
        <f t="shared" si="8"/>
        <v>0</v>
      </c>
      <c r="Q83" s="7">
        <f t="shared" si="9"/>
        <v>0</v>
      </c>
      <c r="R83" s="7">
        <f t="shared" si="10"/>
        <v>0</v>
      </c>
      <c r="S83" s="7">
        <f t="shared" si="11"/>
        <v>0</v>
      </c>
      <c r="T83" s="7">
        <f t="shared" si="12"/>
        <v>0</v>
      </c>
      <c r="U83" s="7"/>
      <c r="V83" s="7"/>
      <c r="W83" s="8"/>
    </row>
    <row r="84" spans="3:23" x14ac:dyDescent="0.3">
      <c r="C84" s="7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7">
        <f t="shared" si="8"/>
        <v>0</v>
      </c>
      <c r="Q84" s="7">
        <f t="shared" si="9"/>
        <v>0</v>
      </c>
      <c r="R84" s="7">
        <f t="shared" si="10"/>
        <v>0</v>
      </c>
      <c r="S84" s="7">
        <f t="shared" si="11"/>
        <v>0</v>
      </c>
      <c r="T84" s="7">
        <f t="shared" si="12"/>
        <v>0</v>
      </c>
      <c r="U84" s="7"/>
      <c r="V84" s="7"/>
      <c r="W84" s="8"/>
    </row>
    <row r="85" spans="3:23" x14ac:dyDescent="0.3">
      <c r="C85" s="7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7">
        <f t="shared" si="8"/>
        <v>0</v>
      </c>
      <c r="Q85" s="7">
        <f t="shared" si="9"/>
        <v>0</v>
      </c>
      <c r="R85" s="7">
        <f t="shared" si="10"/>
        <v>0</v>
      </c>
      <c r="S85" s="7">
        <f t="shared" si="11"/>
        <v>0</v>
      </c>
      <c r="T85" s="7">
        <f t="shared" si="12"/>
        <v>0</v>
      </c>
      <c r="U85" s="7"/>
      <c r="V85" s="7"/>
      <c r="W85" s="8"/>
    </row>
    <row r="86" spans="3:23" x14ac:dyDescent="0.3">
      <c r="C86" s="7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7">
        <f t="shared" si="8"/>
        <v>0</v>
      </c>
      <c r="Q86" s="7">
        <f t="shared" si="9"/>
        <v>0</v>
      </c>
      <c r="R86" s="7">
        <f t="shared" si="10"/>
        <v>0</v>
      </c>
      <c r="S86" s="7">
        <f t="shared" si="11"/>
        <v>0</v>
      </c>
      <c r="T86" s="7">
        <f t="shared" si="12"/>
        <v>0</v>
      </c>
      <c r="U86" s="7"/>
      <c r="V86" s="7"/>
      <c r="W86" s="8"/>
    </row>
    <row r="87" spans="3:23" x14ac:dyDescent="0.3">
      <c r="C87" s="7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7">
        <f t="shared" si="8"/>
        <v>0</v>
      </c>
      <c r="Q87" s="7">
        <f t="shared" si="9"/>
        <v>0</v>
      </c>
      <c r="R87" s="7">
        <f t="shared" si="10"/>
        <v>0</v>
      </c>
      <c r="S87" s="7">
        <f t="shared" si="11"/>
        <v>0</v>
      </c>
      <c r="T87" s="7">
        <f t="shared" si="12"/>
        <v>0</v>
      </c>
      <c r="U87" s="7"/>
      <c r="V87" s="7"/>
      <c r="W87" s="8"/>
    </row>
    <row r="88" spans="3:23" x14ac:dyDescent="0.3">
      <c r="C88" s="7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7">
        <f t="shared" si="8"/>
        <v>0</v>
      </c>
      <c r="Q88" s="7">
        <f t="shared" si="9"/>
        <v>0</v>
      </c>
      <c r="R88" s="7">
        <f t="shared" si="10"/>
        <v>0</v>
      </c>
      <c r="S88" s="7">
        <f t="shared" si="11"/>
        <v>0</v>
      </c>
      <c r="T88" s="7">
        <f t="shared" si="12"/>
        <v>0</v>
      </c>
      <c r="U88" s="7"/>
      <c r="V88" s="7"/>
      <c r="W88" s="8"/>
    </row>
    <row r="89" spans="3:23" x14ac:dyDescent="0.3">
      <c r="C89" s="7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7">
        <f t="shared" si="8"/>
        <v>0</v>
      </c>
      <c r="Q89" s="7">
        <f t="shared" si="9"/>
        <v>0</v>
      </c>
      <c r="R89" s="7">
        <f t="shared" si="10"/>
        <v>0</v>
      </c>
      <c r="S89" s="7">
        <f t="shared" si="11"/>
        <v>0</v>
      </c>
      <c r="T89" s="7">
        <f t="shared" si="12"/>
        <v>0</v>
      </c>
      <c r="U89" s="7"/>
      <c r="V89" s="7"/>
      <c r="W89" s="8"/>
    </row>
    <row r="90" spans="3:23" x14ac:dyDescent="0.3">
      <c r="C90" s="7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7">
        <f t="shared" si="8"/>
        <v>0</v>
      </c>
      <c r="Q90" s="7">
        <f t="shared" si="9"/>
        <v>0</v>
      </c>
      <c r="R90" s="7">
        <f t="shared" si="10"/>
        <v>0</v>
      </c>
      <c r="S90" s="7">
        <f t="shared" si="11"/>
        <v>0</v>
      </c>
      <c r="T90" s="7">
        <f t="shared" si="12"/>
        <v>0</v>
      </c>
      <c r="U90" s="7"/>
      <c r="V90" s="7"/>
      <c r="W90" s="8"/>
    </row>
    <row r="91" spans="3:23" x14ac:dyDescent="0.3">
      <c r="C91" s="7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7">
        <f t="shared" si="8"/>
        <v>0</v>
      </c>
      <c r="Q91" s="7">
        <f t="shared" si="9"/>
        <v>0</v>
      </c>
      <c r="R91" s="7">
        <f t="shared" si="10"/>
        <v>0</v>
      </c>
      <c r="S91" s="7">
        <f t="shared" si="11"/>
        <v>0</v>
      </c>
      <c r="T91" s="7">
        <f t="shared" si="12"/>
        <v>0</v>
      </c>
      <c r="U91" s="7"/>
      <c r="V91" s="7"/>
      <c r="W91" s="8"/>
    </row>
    <row r="92" spans="3:23" x14ac:dyDescent="0.3">
      <c r="C92" s="7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7">
        <f t="shared" si="8"/>
        <v>0</v>
      </c>
      <c r="Q92" s="7">
        <f t="shared" si="9"/>
        <v>0</v>
      </c>
      <c r="R92" s="7">
        <f t="shared" si="10"/>
        <v>0</v>
      </c>
      <c r="S92" s="7">
        <f t="shared" si="11"/>
        <v>0</v>
      </c>
      <c r="T92" s="7">
        <f t="shared" si="12"/>
        <v>0</v>
      </c>
      <c r="U92" s="7"/>
      <c r="V92" s="7"/>
      <c r="W92" s="8"/>
    </row>
    <row r="93" spans="3:23" x14ac:dyDescent="0.3">
      <c r="C93" s="7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7">
        <f t="shared" si="8"/>
        <v>0</v>
      </c>
      <c r="Q93" s="7">
        <f t="shared" si="9"/>
        <v>0</v>
      </c>
      <c r="R93" s="7">
        <f t="shared" si="10"/>
        <v>0</v>
      </c>
      <c r="S93" s="7">
        <f t="shared" si="11"/>
        <v>0</v>
      </c>
      <c r="T93" s="7">
        <f t="shared" si="12"/>
        <v>0</v>
      </c>
      <c r="U93" s="7"/>
      <c r="V93" s="7"/>
      <c r="W93" s="8"/>
    </row>
    <row r="94" spans="3:23" x14ac:dyDescent="0.3">
      <c r="C94" s="7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7">
        <f t="shared" si="8"/>
        <v>0</v>
      </c>
      <c r="Q94" s="7">
        <f t="shared" si="9"/>
        <v>0</v>
      </c>
      <c r="R94" s="7">
        <f t="shared" si="10"/>
        <v>0</v>
      </c>
      <c r="S94" s="7">
        <f t="shared" si="11"/>
        <v>0</v>
      </c>
      <c r="T94" s="7">
        <f t="shared" si="12"/>
        <v>0</v>
      </c>
      <c r="U94" s="7"/>
      <c r="V94" s="7"/>
      <c r="W94" s="8"/>
    </row>
    <row r="95" spans="3:23" x14ac:dyDescent="0.3">
      <c r="C95" s="7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7">
        <f t="shared" si="8"/>
        <v>0</v>
      </c>
      <c r="Q95" s="7">
        <f t="shared" si="9"/>
        <v>0</v>
      </c>
      <c r="R95" s="7">
        <f t="shared" si="10"/>
        <v>0</v>
      </c>
      <c r="S95" s="7">
        <f t="shared" si="11"/>
        <v>0</v>
      </c>
      <c r="T95" s="7">
        <f t="shared" si="12"/>
        <v>0</v>
      </c>
      <c r="U95" s="7"/>
      <c r="V95" s="7"/>
      <c r="W95" s="8"/>
    </row>
    <row r="96" spans="3:23" x14ac:dyDescent="0.3">
      <c r="C96" s="7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7">
        <f t="shared" si="8"/>
        <v>0</v>
      </c>
      <c r="Q96" s="7">
        <f t="shared" si="9"/>
        <v>0</v>
      </c>
      <c r="R96" s="7">
        <f t="shared" si="10"/>
        <v>0</v>
      </c>
      <c r="S96" s="7">
        <f t="shared" si="11"/>
        <v>0</v>
      </c>
      <c r="T96" s="7">
        <f t="shared" si="12"/>
        <v>0</v>
      </c>
      <c r="U96" s="7"/>
      <c r="V96" s="7"/>
      <c r="W96" s="8"/>
    </row>
    <row r="97" spans="3:23" x14ac:dyDescent="0.3">
      <c r="C97" s="7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7">
        <f t="shared" si="8"/>
        <v>0</v>
      </c>
      <c r="Q97" s="7">
        <f t="shared" si="9"/>
        <v>0</v>
      </c>
      <c r="R97" s="7">
        <f t="shared" si="10"/>
        <v>0</v>
      </c>
      <c r="S97" s="7">
        <f t="shared" si="11"/>
        <v>0</v>
      </c>
      <c r="T97" s="7">
        <f t="shared" si="12"/>
        <v>0</v>
      </c>
      <c r="U97" s="7"/>
      <c r="V97" s="7"/>
      <c r="W97" s="8"/>
    </row>
    <row r="98" spans="3:23" x14ac:dyDescent="0.3">
      <c r="C98" s="7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7">
        <f t="shared" si="8"/>
        <v>0</v>
      </c>
      <c r="Q98" s="7">
        <f t="shared" si="9"/>
        <v>0</v>
      </c>
      <c r="R98" s="7">
        <f t="shared" si="10"/>
        <v>0</v>
      </c>
      <c r="S98" s="7">
        <f t="shared" si="11"/>
        <v>0</v>
      </c>
      <c r="T98" s="7">
        <f t="shared" si="12"/>
        <v>0</v>
      </c>
      <c r="U98" s="7"/>
      <c r="V98" s="7"/>
      <c r="W98" s="8"/>
    </row>
    <row r="99" spans="3:23" x14ac:dyDescent="0.3">
      <c r="C99" s="7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7">
        <f t="shared" si="8"/>
        <v>0</v>
      </c>
      <c r="Q99" s="7">
        <f t="shared" si="9"/>
        <v>0</v>
      </c>
      <c r="R99" s="7">
        <f t="shared" si="10"/>
        <v>0</v>
      </c>
      <c r="S99" s="7">
        <f t="shared" si="11"/>
        <v>0</v>
      </c>
      <c r="T99" s="7">
        <f t="shared" si="12"/>
        <v>0</v>
      </c>
      <c r="U99" s="7"/>
      <c r="V99" s="7"/>
      <c r="W99" s="8"/>
    </row>
    <row r="100" spans="3:23" x14ac:dyDescent="0.3">
      <c r="C100" s="7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7">
        <f t="shared" si="8"/>
        <v>0</v>
      </c>
      <c r="Q100" s="7">
        <f t="shared" si="9"/>
        <v>0</v>
      </c>
      <c r="R100" s="7">
        <f t="shared" si="10"/>
        <v>0</v>
      </c>
      <c r="S100" s="7">
        <f t="shared" si="11"/>
        <v>0</v>
      </c>
      <c r="T100" s="7">
        <f t="shared" si="12"/>
        <v>0</v>
      </c>
      <c r="U100" s="7"/>
      <c r="V100" s="7"/>
      <c r="W100" s="8"/>
    </row>
    <row r="101" spans="3:23" x14ac:dyDescent="0.3">
      <c r="C101" s="7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7">
        <f t="shared" si="8"/>
        <v>0</v>
      </c>
      <c r="Q101" s="7">
        <f t="shared" si="9"/>
        <v>0</v>
      </c>
      <c r="R101" s="7">
        <f t="shared" si="10"/>
        <v>0</v>
      </c>
      <c r="S101" s="7">
        <f t="shared" si="11"/>
        <v>0</v>
      </c>
      <c r="T101" s="7">
        <f t="shared" si="12"/>
        <v>0</v>
      </c>
      <c r="U101" s="7"/>
      <c r="V101" s="7"/>
      <c r="W101" s="8"/>
    </row>
    <row r="102" spans="3:23" x14ac:dyDescent="0.3">
      <c r="C102" s="7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7">
        <f t="shared" si="8"/>
        <v>0</v>
      </c>
      <c r="Q102" s="7">
        <f t="shared" si="9"/>
        <v>0</v>
      </c>
      <c r="R102" s="7">
        <f t="shared" si="10"/>
        <v>0</v>
      </c>
      <c r="S102" s="7">
        <f t="shared" si="11"/>
        <v>0</v>
      </c>
      <c r="T102" s="7">
        <f t="shared" si="12"/>
        <v>0</v>
      </c>
      <c r="U102" s="7"/>
      <c r="V102" s="7"/>
      <c r="W102" s="8"/>
    </row>
    <row r="103" spans="3:23" x14ac:dyDescent="0.3">
      <c r="C103" s="7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7">
        <f t="shared" si="8"/>
        <v>0</v>
      </c>
      <c r="Q103" s="7">
        <f t="shared" si="9"/>
        <v>0</v>
      </c>
      <c r="R103" s="7">
        <f t="shared" si="10"/>
        <v>0</v>
      </c>
      <c r="S103" s="7">
        <f t="shared" si="11"/>
        <v>0</v>
      </c>
      <c r="T103" s="7">
        <f t="shared" si="12"/>
        <v>0</v>
      </c>
      <c r="U103" s="7"/>
      <c r="V103" s="7"/>
      <c r="W103" s="8"/>
    </row>
    <row r="104" spans="3:23" x14ac:dyDescent="0.3">
      <c r="C104" s="7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7">
        <f t="shared" si="8"/>
        <v>0</v>
      </c>
      <c r="Q104" s="7">
        <f t="shared" si="9"/>
        <v>0</v>
      </c>
      <c r="R104" s="7">
        <f t="shared" si="10"/>
        <v>0</v>
      </c>
      <c r="S104" s="7">
        <f t="shared" si="11"/>
        <v>0</v>
      </c>
      <c r="T104" s="7">
        <f t="shared" si="12"/>
        <v>0</v>
      </c>
      <c r="U104" s="7"/>
      <c r="V104" s="7"/>
      <c r="W104" s="8"/>
    </row>
    <row r="105" spans="3:23" x14ac:dyDescent="0.3">
      <c r="C105" s="7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7">
        <f t="shared" si="8"/>
        <v>0</v>
      </c>
      <c r="Q105" s="7">
        <f t="shared" si="9"/>
        <v>0</v>
      </c>
      <c r="R105" s="7">
        <f t="shared" si="10"/>
        <v>0</v>
      </c>
      <c r="S105" s="7">
        <f t="shared" si="11"/>
        <v>0</v>
      </c>
      <c r="T105" s="7">
        <f t="shared" si="12"/>
        <v>0</v>
      </c>
      <c r="U105" s="7"/>
      <c r="V105" s="7"/>
      <c r="W105" s="8"/>
    </row>
    <row r="106" spans="3:23" x14ac:dyDescent="0.3">
      <c r="C106" s="7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7">
        <f t="shared" si="8"/>
        <v>0</v>
      </c>
      <c r="Q106" s="7">
        <f t="shared" si="9"/>
        <v>0</v>
      </c>
      <c r="R106" s="7">
        <f t="shared" si="10"/>
        <v>0</v>
      </c>
      <c r="S106" s="7">
        <f t="shared" si="11"/>
        <v>0</v>
      </c>
      <c r="T106" s="7">
        <f t="shared" si="12"/>
        <v>0</v>
      </c>
      <c r="U106" s="7"/>
      <c r="V106" s="7"/>
      <c r="W106" s="8"/>
    </row>
    <row r="107" spans="3:23" x14ac:dyDescent="0.3">
      <c r="C107" s="7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7">
        <f t="shared" si="8"/>
        <v>0</v>
      </c>
      <c r="Q107" s="7">
        <f t="shared" si="9"/>
        <v>0</v>
      </c>
      <c r="R107" s="7">
        <f t="shared" si="10"/>
        <v>0</v>
      </c>
      <c r="S107" s="7">
        <f t="shared" si="11"/>
        <v>0</v>
      </c>
      <c r="T107" s="7">
        <f t="shared" si="12"/>
        <v>0</v>
      </c>
      <c r="U107" s="7"/>
      <c r="V107" s="7"/>
      <c r="W107" s="8"/>
    </row>
    <row r="108" spans="3:23" x14ac:dyDescent="0.3">
      <c r="C108" s="7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7">
        <f t="shared" si="8"/>
        <v>0</v>
      </c>
      <c r="Q108" s="7">
        <f t="shared" si="9"/>
        <v>0</v>
      </c>
      <c r="R108" s="7">
        <f t="shared" si="10"/>
        <v>0</v>
      </c>
      <c r="S108" s="7">
        <f t="shared" si="11"/>
        <v>0</v>
      </c>
      <c r="T108" s="7">
        <f t="shared" si="12"/>
        <v>0</v>
      </c>
      <c r="U108" s="7"/>
      <c r="V108" s="7"/>
      <c r="W108" s="8"/>
    </row>
    <row r="109" spans="3:23" x14ac:dyDescent="0.3">
      <c r="C109" s="7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7">
        <f t="shared" si="8"/>
        <v>0</v>
      </c>
      <c r="Q109" s="7">
        <f t="shared" si="9"/>
        <v>0</v>
      </c>
      <c r="R109" s="7">
        <f t="shared" si="10"/>
        <v>0</v>
      </c>
      <c r="S109" s="7">
        <f t="shared" si="11"/>
        <v>0</v>
      </c>
      <c r="T109" s="7">
        <f t="shared" si="12"/>
        <v>0</v>
      </c>
      <c r="U109" s="7"/>
      <c r="V109" s="7"/>
      <c r="W109" s="8"/>
    </row>
    <row r="110" spans="3:23" x14ac:dyDescent="0.3">
      <c r="C110" s="7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7">
        <f t="shared" si="8"/>
        <v>0</v>
      </c>
      <c r="Q110" s="7">
        <f t="shared" si="9"/>
        <v>0</v>
      </c>
      <c r="R110" s="7">
        <f t="shared" si="10"/>
        <v>0</v>
      </c>
      <c r="S110" s="7">
        <f t="shared" si="11"/>
        <v>0</v>
      </c>
      <c r="T110" s="7">
        <f t="shared" si="12"/>
        <v>0</v>
      </c>
      <c r="U110" s="7"/>
      <c r="V110" s="7"/>
      <c r="W110" s="8"/>
    </row>
    <row r="111" spans="3:23" x14ac:dyDescent="0.3">
      <c r="C111" s="7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7">
        <f t="shared" si="8"/>
        <v>0</v>
      </c>
      <c r="Q111" s="7">
        <f t="shared" si="9"/>
        <v>0</v>
      </c>
      <c r="R111" s="7">
        <f t="shared" si="10"/>
        <v>0</v>
      </c>
      <c r="S111" s="7">
        <f t="shared" si="11"/>
        <v>0</v>
      </c>
      <c r="T111" s="7">
        <f t="shared" si="12"/>
        <v>0</v>
      </c>
      <c r="U111" s="7"/>
      <c r="V111" s="7"/>
      <c r="W111" s="8"/>
    </row>
    <row r="112" spans="3:23" x14ac:dyDescent="0.3">
      <c r="C112" s="7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7">
        <f t="shared" si="8"/>
        <v>0</v>
      </c>
      <c r="Q112" s="7">
        <f t="shared" si="9"/>
        <v>0</v>
      </c>
      <c r="R112" s="7">
        <f t="shared" si="10"/>
        <v>0</v>
      </c>
      <c r="S112" s="7">
        <f t="shared" si="11"/>
        <v>0</v>
      </c>
      <c r="T112" s="7">
        <f t="shared" si="12"/>
        <v>0</v>
      </c>
      <c r="U112" s="7"/>
      <c r="V112" s="7"/>
      <c r="W112" s="8"/>
    </row>
    <row r="113" spans="3:23" x14ac:dyDescent="0.3">
      <c r="C113" s="7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7">
        <f t="shared" si="8"/>
        <v>0</v>
      </c>
      <c r="Q113" s="7">
        <f t="shared" si="9"/>
        <v>0</v>
      </c>
      <c r="R113" s="7">
        <f t="shared" si="10"/>
        <v>0</v>
      </c>
      <c r="S113" s="7">
        <f t="shared" si="11"/>
        <v>0</v>
      </c>
      <c r="T113" s="7">
        <f t="shared" si="12"/>
        <v>0</v>
      </c>
      <c r="U113" s="7"/>
      <c r="V113" s="7"/>
      <c r="W113" s="8"/>
    </row>
    <row r="114" spans="3:23" x14ac:dyDescent="0.3">
      <c r="C114" s="7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7">
        <f t="shared" si="8"/>
        <v>0</v>
      </c>
      <c r="Q114" s="7">
        <f t="shared" si="9"/>
        <v>0</v>
      </c>
      <c r="R114" s="7">
        <f t="shared" si="10"/>
        <v>0</v>
      </c>
      <c r="S114" s="7">
        <f t="shared" si="11"/>
        <v>0</v>
      </c>
      <c r="T114" s="7">
        <f t="shared" si="12"/>
        <v>0</v>
      </c>
      <c r="U114" s="7"/>
      <c r="V114" s="7"/>
      <c r="W114" s="8"/>
    </row>
    <row r="115" spans="3:23" x14ac:dyDescent="0.3">
      <c r="C115" s="7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7">
        <f t="shared" si="8"/>
        <v>0</v>
      </c>
      <c r="Q115" s="7">
        <f t="shared" si="9"/>
        <v>0</v>
      </c>
      <c r="R115" s="7">
        <f t="shared" si="10"/>
        <v>0</v>
      </c>
      <c r="S115" s="7">
        <f t="shared" si="11"/>
        <v>0</v>
      </c>
      <c r="T115" s="7">
        <f t="shared" si="12"/>
        <v>0</v>
      </c>
      <c r="U115" s="7"/>
      <c r="V115" s="7"/>
      <c r="W115" s="8"/>
    </row>
    <row r="116" spans="3:23" x14ac:dyDescent="0.3">
      <c r="C116" s="7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7">
        <f t="shared" si="8"/>
        <v>0</v>
      </c>
      <c r="Q116" s="7">
        <f t="shared" si="9"/>
        <v>0</v>
      </c>
      <c r="R116" s="7">
        <f t="shared" si="10"/>
        <v>0</v>
      </c>
      <c r="S116" s="7">
        <f t="shared" si="11"/>
        <v>0</v>
      </c>
      <c r="T116" s="7">
        <f t="shared" si="12"/>
        <v>0</v>
      </c>
      <c r="U116" s="7"/>
      <c r="V116" s="7"/>
      <c r="W116" s="8"/>
    </row>
    <row r="117" spans="3:23" x14ac:dyDescent="0.3">
      <c r="C117" s="7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7">
        <f t="shared" si="8"/>
        <v>0</v>
      </c>
      <c r="Q117" s="7">
        <f t="shared" si="9"/>
        <v>0</v>
      </c>
      <c r="R117" s="7">
        <f t="shared" si="10"/>
        <v>0</v>
      </c>
      <c r="S117" s="7">
        <f t="shared" si="11"/>
        <v>0</v>
      </c>
      <c r="T117" s="7">
        <f t="shared" si="12"/>
        <v>0</v>
      </c>
      <c r="U117" s="7"/>
      <c r="V117" s="7"/>
      <c r="W117" s="8"/>
    </row>
    <row r="118" spans="3:23" x14ac:dyDescent="0.3">
      <c r="C118" s="7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7">
        <f t="shared" si="8"/>
        <v>0</v>
      </c>
      <c r="Q118" s="7">
        <f t="shared" si="9"/>
        <v>0</v>
      </c>
      <c r="R118" s="7">
        <f t="shared" si="10"/>
        <v>0</v>
      </c>
      <c r="S118" s="7">
        <f t="shared" si="11"/>
        <v>0</v>
      </c>
      <c r="T118" s="7">
        <f t="shared" si="12"/>
        <v>0</v>
      </c>
      <c r="U118" s="7"/>
      <c r="V118" s="7"/>
      <c r="W118" s="8"/>
    </row>
    <row r="119" spans="3:23" x14ac:dyDescent="0.3">
      <c r="C119" s="7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7">
        <f t="shared" si="8"/>
        <v>0</v>
      </c>
      <c r="Q119" s="7">
        <f t="shared" si="9"/>
        <v>0</v>
      </c>
      <c r="R119" s="7">
        <f t="shared" si="10"/>
        <v>0</v>
      </c>
      <c r="S119" s="7">
        <f t="shared" si="11"/>
        <v>0</v>
      </c>
      <c r="T119" s="7">
        <f t="shared" si="12"/>
        <v>0</v>
      </c>
      <c r="U119" s="7"/>
      <c r="V119" s="7"/>
      <c r="W119" s="8"/>
    </row>
    <row r="120" spans="3:23" x14ac:dyDescent="0.3">
      <c r="C120" s="7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7">
        <f t="shared" si="8"/>
        <v>0</v>
      </c>
      <c r="Q120" s="7">
        <f t="shared" si="9"/>
        <v>0</v>
      </c>
      <c r="R120" s="7">
        <f t="shared" si="10"/>
        <v>0</v>
      </c>
      <c r="S120" s="7">
        <f t="shared" si="11"/>
        <v>0</v>
      </c>
      <c r="T120" s="7">
        <f t="shared" si="12"/>
        <v>0</v>
      </c>
      <c r="U120" s="7"/>
      <c r="V120" s="7"/>
      <c r="W120" s="8"/>
    </row>
    <row r="121" spans="3:23" x14ac:dyDescent="0.3">
      <c r="C121" s="7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7">
        <f t="shared" si="8"/>
        <v>0</v>
      </c>
      <c r="Q121" s="7">
        <f t="shared" si="9"/>
        <v>0</v>
      </c>
      <c r="R121" s="7">
        <f t="shared" si="10"/>
        <v>0</v>
      </c>
      <c r="S121" s="7">
        <f t="shared" si="11"/>
        <v>0</v>
      </c>
      <c r="T121" s="7">
        <f t="shared" si="12"/>
        <v>0</v>
      </c>
      <c r="U121" s="7"/>
      <c r="V121" s="7"/>
      <c r="W121" s="8"/>
    </row>
    <row r="122" spans="3:23" x14ac:dyDescent="0.3">
      <c r="C122" s="7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7">
        <f t="shared" si="8"/>
        <v>0</v>
      </c>
      <c r="Q122" s="7">
        <f t="shared" si="9"/>
        <v>0</v>
      </c>
      <c r="R122" s="7">
        <f t="shared" si="10"/>
        <v>0</v>
      </c>
      <c r="S122" s="7">
        <f t="shared" si="11"/>
        <v>0</v>
      </c>
      <c r="T122" s="7">
        <f t="shared" si="12"/>
        <v>0</v>
      </c>
      <c r="U122" s="7"/>
      <c r="V122" s="7"/>
      <c r="W122" s="8"/>
    </row>
    <row r="123" spans="3:23" x14ac:dyDescent="0.3">
      <c r="C123" s="7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7">
        <f t="shared" si="8"/>
        <v>0</v>
      </c>
      <c r="Q123" s="7">
        <f t="shared" si="9"/>
        <v>0</v>
      </c>
      <c r="R123" s="7">
        <f t="shared" si="10"/>
        <v>0</v>
      </c>
      <c r="S123" s="7">
        <f t="shared" si="11"/>
        <v>0</v>
      </c>
      <c r="T123" s="7">
        <f t="shared" si="12"/>
        <v>0</v>
      </c>
      <c r="U123" s="7"/>
      <c r="V123" s="7"/>
      <c r="W123" s="8"/>
    </row>
    <row r="124" spans="3:23" x14ac:dyDescent="0.3">
      <c r="C124" s="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7">
        <f t="shared" si="8"/>
        <v>0</v>
      </c>
      <c r="Q124" s="7">
        <f t="shared" si="9"/>
        <v>0</v>
      </c>
      <c r="R124" s="7">
        <f t="shared" si="10"/>
        <v>0</v>
      </c>
      <c r="S124" s="7">
        <f t="shared" si="11"/>
        <v>0</v>
      </c>
      <c r="T124" s="7">
        <f t="shared" si="12"/>
        <v>0</v>
      </c>
      <c r="U124" s="7"/>
      <c r="V124" s="7"/>
      <c r="W124" s="8"/>
    </row>
    <row r="125" spans="3:23" x14ac:dyDescent="0.3">
      <c r="C125" s="7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7">
        <f t="shared" si="8"/>
        <v>0</v>
      </c>
      <c r="Q125" s="7">
        <f t="shared" si="9"/>
        <v>0</v>
      </c>
      <c r="R125" s="7">
        <f t="shared" si="10"/>
        <v>0</v>
      </c>
      <c r="S125" s="7">
        <f t="shared" si="11"/>
        <v>0</v>
      </c>
      <c r="T125" s="7">
        <f t="shared" si="12"/>
        <v>0</v>
      </c>
      <c r="U125" s="7"/>
      <c r="V125" s="7"/>
      <c r="W125" s="8"/>
    </row>
    <row r="126" spans="3:23" x14ac:dyDescent="0.3">
      <c r="C126" s="7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7">
        <f t="shared" si="8"/>
        <v>0</v>
      </c>
      <c r="Q126" s="7">
        <f t="shared" si="9"/>
        <v>0</v>
      </c>
      <c r="R126" s="7">
        <f t="shared" si="10"/>
        <v>0</v>
      </c>
      <c r="S126" s="7">
        <f t="shared" si="11"/>
        <v>0</v>
      </c>
      <c r="T126" s="7">
        <f t="shared" si="12"/>
        <v>0</v>
      </c>
      <c r="U126" s="7"/>
      <c r="V126" s="7"/>
      <c r="W126" s="8"/>
    </row>
    <row r="127" spans="3:23" x14ac:dyDescent="0.3">
      <c r="C127" s="7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7">
        <f t="shared" si="8"/>
        <v>0</v>
      </c>
      <c r="Q127" s="7">
        <f t="shared" si="9"/>
        <v>0</v>
      </c>
      <c r="R127" s="7">
        <f t="shared" si="10"/>
        <v>0</v>
      </c>
      <c r="S127" s="7">
        <f t="shared" si="11"/>
        <v>0</v>
      </c>
      <c r="T127" s="7">
        <f t="shared" si="12"/>
        <v>0</v>
      </c>
      <c r="U127" s="7"/>
      <c r="V127" s="7"/>
      <c r="W127" s="8"/>
    </row>
    <row r="128" spans="3:23" x14ac:dyDescent="0.3">
      <c r="C128" s="7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7">
        <f t="shared" si="8"/>
        <v>0</v>
      </c>
      <c r="Q128" s="7">
        <f t="shared" si="9"/>
        <v>0</v>
      </c>
      <c r="R128" s="7">
        <f t="shared" si="10"/>
        <v>0</v>
      </c>
      <c r="S128" s="7">
        <f t="shared" si="11"/>
        <v>0</v>
      </c>
      <c r="T128" s="7">
        <f t="shared" si="12"/>
        <v>0</v>
      </c>
      <c r="U128" s="7"/>
      <c r="V128" s="7"/>
      <c r="W128" s="8"/>
    </row>
    <row r="129" spans="3:23" x14ac:dyDescent="0.3">
      <c r="C129" s="7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7">
        <f t="shared" si="8"/>
        <v>0</v>
      </c>
      <c r="Q129" s="7">
        <f t="shared" si="9"/>
        <v>0</v>
      </c>
      <c r="R129" s="7">
        <f t="shared" si="10"/>
        <v>0</v>
      </c>
      <c r="S129" s="7">
        <f t="shared" si="11"/>
        <v>0</v>
      </c>
      <c r="T129" s="7">
        <f t="shared" si="12"/>
        <v>0</v>
      </c>
      <c r="U129" s="7"/>
      <c r="V129" s="7"/>
      <c r="W129" s="8"/>
    </row>
    <row r="130" spans="3:23" x14ac:dyDescent="0.3">
      <c r="C130" s="7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7">
        <f t="shared" ref="P130:P193" si="13">SUM(D130:F130)</f>
        <v>0</v>
      </c>
      <c r="Q130" s="7">
        <f t="shared" ref="Q130:Q193" si="14">SUM(G130:I130)</f>
        <v>0</v>
      </c>
      <c r="R130" s="7">
        <f t="shared" ref="R130:R193" si="15">SUM(J130:L130)</f>
        <v>0</v>
      </c>
      <c r="S130" s="7">
        <f t="shared" ref="S130:S193" si="16">SUM(M130:O130)</f>
        <v>0</v>
      </c>
      <c r="T130" s="7">
        <f t="shared" ref="T130:T193" si="17">SUM(D130:O130)</f>
        <v>0</v>
      </c>
      <c r="U130" s="7"/>
      <c r="V130" s="7"/>
      <c r="W130" s="8"/>
    </row>
    <row r="131" spans="3:23" x14ac:dyDescent="0.3">
      <c r="C131" s="7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7">
        <f t="shared" si="13"/>
        <v>0</v>
      </c>
      <c r="Q131" s="7">
        <f t="shared" si="14"/>
        <v>0</v>
      </c>
      <c r="R131" s="7">
        <f t="shared" si="15"/>
        <v>0</v>
      </c>
      <c r="S131" s="7">
        <f t="shared" si="16"/>
        <v>0</v>
      </c>
      <c r="T131" s="7">
        <f t="shared" si="17"/>
        <v>0</v>
      </c>
      <c r="U131" s="7"/>
      <c r="V131" s="7"/>
      <c r="W131" s="8"/>
    </row>
    <row r="132" spans="3:23" x14ac:dyDescent="0.3">
      <c r="C132" s="7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7">
        <f t="shared" si="13"/>
        <v>0</v>
      </c>
      <c r="Q132" s="7">
        <f t="shared" si="14"/>
        <v>0</v>
      </c>
      <c r="R132" s="7">
        <f t="shared" si="15"/>
        <v>0</v>
      </c>
      <c r="S132" s="7">
        <f t="shared" si="16"/>
        <v>0</v>
      </c>
      <c r="T132" s="7">
        <f t="shared" si="17"/>
        <v>0</v>
      </c>
      <c r="U132" s="7"/>
      <c r="V132" s="7"/>
      <c r="W132" s="8"/>
    </row>
    <row r="133" spans="3:23" x14ac:dyDescent="0.3">
      <c r="C133" s="7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7">
        <f t="shared" si="13"/>
        <v>0</v>
      </c>
      <c r="Q133" s="7">
        <f t="shared" si="14"/>
        <v>0</v>
      </c>
      <c r="R133" s="7">
        <f t="shared" si="15"/>
        <v>0</v>
      </c>
      <c r="S133" s="7">
        <f t="shared" si="16"/>
        <v>0</v>
      </c>
      <c r="T133" s="7">
        <f t="shared" si="17"/>
        <v>0</v>
      </c>
      <c r="U133" s="7"/>
      <c r="V133" s="7"/>
      <c r="W133" s="8"/>
    </row>
    <row r="134" spans="3:23" x14ac:dyDescent="0.3">
      <c r="C134" s="7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7">
        <f t="shared" si="13"/>
        <v>0</v>
      </c>
      <c r="Q134" s="7">
        <f t="shared" si="14"/>
        <v>0</v>
      </c>
      <c r="R134" s="7">
        <f t="shared" si="15"/>
        <v>0</v>
      </c>
      <c r="S134" s="7">
        <f t="shared" si="16"/>
        <v>0</v>
      </c>
      <c r="T134" s="7">
        <f t="shared" si="17"/>
        <v>0</v>
      </c>
      <c r="U134" s="7"/>
      <c r="V134" s="7"/>
      <c r="W134" s="8"/>
    </row>
    <row r="135" spans="3:23" x14ac:dyDescent="0.3">
      <c r="C135" s="7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7">
        <f t="shared" si="13"/>
        <v>0</v>
      </c>
      <c r="Q135" s="7">
        <f t="shared" si="14"/>
        <v>0</v>
      </c>
      <c r="R135" s="7">
        <f t="shared" si="15"/>
        <v>0</v>
      </c>
      <c r="S135" s="7">
        <f t="shared" si="16"/>
        <v>0</v>
      </c>
      <c r="T135" s="7">
        <f t="shared" si="17"/>
        <v>0</v>
      </c>
      <c r="U135" s="7"/>
      <c r="V135" s="7"/>
      <c r="W135" s="8"/>
    </row>
    <row r="136" spans="3:23" x14ac:dyDescent="0.3">
      <c r="C136" s="7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7">
        <f t="shared" si="13"/>
        <v>0</v>
      </c>
      <c r="Q136" s="7">
        <f t="shared" si="14"/>
        <v>0</v>
      </c>
      <c r="R136" s="7">
        <f t="shared" si="15"/>
        <v>0</v>
      </c>
      <c r="S136" s="7">
        <f t="shared" si="16"/>
        <v>0</v>
      </c>
      <c r="T136" s="7">
        <f t="shared" si="17"/>
        <v>0</v>
      </c>
      <c r="U136" s="7"/>
      <c r="V136" s="7"/>
      <c r="W136" s="8"/>
    </row>
    <row r="137" spans="3:23" x14ac:dyDescent="0.3">
      <c r="C137" s="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7">
        <f t="shared" si="13"/>
        <v>0</v>
      </c>
      <c r="Q137" s="7">
        <f t="shared" si="14"/>
        <v>0</v>
      </c>
      <c r="R137" s="7">
        <f t="shared" si="15"/>
        <v>0</v>
      </c>
      <c r="S137" s="7">
        <f t="shared" si="16"/>
        <v>0</v>
      </c>
      <c r="T137" s="7">
        <f t="shared" si="17"/>
        <v>0</v>
      </c>
      <c r="U137" s="7"/>
      <c r="V137" s="7"/>
      <c r="W137" s="8"/>
    </row>
    <row r="138" spans="3:23" x14ac:dyDescent="0.3">
      <c r="C138" s="7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7">
        <f t="shared" si="13"/>
        <v>0</v>
      </c>
      <c r="Q138" s="7">
        <f t="shared" si="14"/>
        <v>0</v>
      </c>
      <c r="R138" s="7">
        <f t="shared" si="15"/>
        <v>0</v>
      </c>
      <c r="S138" s="7">
        <f t="shared" si="16"/>
        <v>0</v>
      </c>
      <c r="T138" s="7">
        <f t="shared" si="17"/>
        <v>0</v>
      </c>
      <c r="U138" s="7"/>
      <c r="V138" s="7"/>
      <c r="W138" s="8"/>
    </row>
    <row r="139" spans="3:23" x14ac:dyDescent="0.3">
      <c r="C139" s="7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7">
        <f t="shared" si="13"/>
        <v>0</v>
      </c>
      <c r="Q139" s="7">
        <f t="shared" si="14"/>
        <v>0</v>
      </c>
      <c r="R139" s="7">
        <f t="shared" si="15"/>
        <v>0</v>
      </c>
      <c r="S139" s="7">
        <f t="shared" si="16"/>
        <v>0</v>
      </c>
      <c r="T139" s="7">
        <f t="shared" si="17"/>
        <v>0</v>
      </c>
      <c r="U139" s="7"/>
      <c r="V139" s="7"/>
      <c r="W139" s="8"/>
    </row>
    <row r="140" spans="3:23" x14ac:dyDescent="0.3">
      <c r="C140" s="7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7">
        <f t="shared" si="13"/>
        <v>0</v>
      </c>
      <c r="Q140" s="7">
        <f t="shared" si="14"/>
        <v>0</v>
      </c>
      <c r="R140" s="7">
        <f t="shared" si="15"/>
        <v>0</v>
      </c>
      <c r="S140" s="7">
        <f t="shared" si="16"/>
        <v>0</v>
      </c>
      <c r="T140" s="7">
        <f t="shared" si="17"/>
        <v>0</v>
      </c>
      <c r="U140" s="7"/>
      <c r="V140" s="7"/>
      <c r="W140" s="8"/>
    </row>
    <row r="141" spans="3:23" x14ac:dyDescent="0.3">
      <c r="C141" s="7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7">
        <f t="shared" si="13"/>
        <v>0</v>
      </c>
      <c r="Q141" s="7">
        <f t="shared" si="14"/>
        <v>0</v>
      </c>
      <c r="R141" s="7">
        <f t="shared" si="15"/>
        <v>0</v>
      </c>
      <c r="S141" s="7">
        <f t="shared" si="16"/>
        <v>0</v>
      </c>
      <c r="T141" s="7">
        <f t="shared" si="17"/>
        <v>0</v>
      </c>
      <c r="U141" s="7"/>
      <c r="V141" s="7"/>
      <c r="W141" s="8"/>
    </row>
    <row r="142" spans="3:23" x14ac:dyDescent="0.3">
      <c r="C142" s="7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7">
        <f t="shared" si="13"/>
        <v>0</v>
      </c>
      <c r="Q142" s="7">
        <f t="shared" si="14"/>
        <v>0</v>
      </c>
      <c r="R142" s="7">
        <f t="shared" si="15"/>
        <v>0</v>
      </c>
      <c r="S142" s="7">
        <f t="shared" si="16"/>
        <v>0</v>
      </c>
      <c r="T142" s="7">
        <f t="shared" si="17"/>
        <v>0</v>
      </c>
      <c r="U142" s="7"/>
      <c r="V142" s="7"/>
      <c r="W142" s="8"/>
    </row>
    <row r="143" spans="3:23" x14ac:dyDescent="0.3">
      <c r="C143" s="7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7">
        <f t="shared" si="13"/>
        <v>0</v>
      </c>
      <c r="Q143" s="7">
        <f t="shared" si="14"/>
        <v>0</v>
      </c>
      <c r="R143" s="7">
        <f t="shared" si="15"/>
        <v>0</v>
      </c>
      <c r="S143" s="7">
        <f t="shared" si="16"/>
        <v>0</v>
      </c>
      <c r="T143" s="7">
        <f t="shared" si="17"/>
        <v>0</v>
      </c>
      <c r="U143" s="7"/>
      <c r="V143" s="7"/>
      <c r="W143" s="8"/>
    </row>
    <row r="144" spans="3:23" x14ac:dyDescent="0.3">
      <c r="C144" s="7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7">
        <f t="shared" si="13"/>
        <v>0</v>
      </c>
      <c r="Q144" s="7">
        <f t="shared" si="14"/>
        <v>0</v>
      </c>
      <c r="R144" s="7">
        <f t="shared" si="15"/>
        <v>0</v>
      </c>
      <c r="S144" s="7">
        <f t="shared" si="16"/>
        <v>0</v>
      </c>
      <c r="T144" s="7">
        <f t="shared" si="17"/>
        <v>0</v>
      </c>
      <c r="U144" s="7"/>
      <c r="V144" s="7"/>
      <c r="W144" s="8"/>
    </row>
    <row r="145" spans="3:23" x14ac:dyDescent="0.3">
      <c r="C145" s="7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7">
        <f t="shared" si="13"/>
        <v>0</v>
      </c>
      <c r="Q145" s="7">
        <f t="shared" si="14"/>
        <v>0</v>
      </c>
      <c r="R145" s="7">
        <f t="shared" si="15"/>
        <v>0</v>
      </c>
      <c r="S145" s="7">
        <f t="shared" si="16"/>
        <v>0</v>
      </c>
      <c r="T145" s="7">
        <f t="shared" si="17"/>
        <v>0</v>
      </c>
      <c r="U145" s="7"/>
      <c r="V145" s="7"/>
      <c r="W145" s="8"/>
    </row>
    <row r="146" spans="3:23" x14ac:dyDescent="0.3">
      <c r="C146" s="7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7">
        <f t="shared" si="13"/>
        <v>0</v>
      </c>
      <c r="Q146" s="7">
        <f t="shared" si="14"/>
        <v>0</v>
      </c>
      <c r="R146" s="7">
        <f t="shared" si="15"/>
        <v>0</v>
      </c>
      <c r="S146" s="7">
        <f t="shared" si="16"/>
        <v>0</v>
      </c>
      <c r="T146" s="7">
        <f t="shared" si="17"/>
        <v>0</v>
      </c>
      <c r="U146" s="7"/>
      <c r="V146" s="7"/>
      <c r="W146" s="8"/>
    </row>
    <row r="147" spans="3:23" x14ac:dyDescent="0.3">
      <c r="C147" s="7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7">
        <f t="shared" si="13"/>
        <v>0</v>
      </c>
      <c r="Q147" s="7">
        <f t="shared" si="14"/>
        <v>0</v>
      </c>
      <c r="R147" s="7">
        <f t="shared" si="15"/>
        <v>0</v>
      </c>
      <c r="S147" s="7">
        <f t="shared" si="16"/>
        <v>0</v>
      </c>
      <c r="T147" s="7">
        <f t="shared" si="17"/>
        <v>0</v>
      </c>
      <c r="U147" s="7"/>
      <c r="V147" s="7"/>
      <c r="W147" s="8"/>
    </row>
    <row r="148" spans="3:23" x14ac:dyDescent="0.3">
      <c r="C148" s="7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7">
        <f t="shared" si="13"/>
        <v>0</v>
      </c>
      <c r="Q148" s="7">
        <f t="shared" si="14"/>
        <v>0</v>
      </c>
      <c r="R148" s="7">
        <f t="shared" si="15"/>
        <v>0</v>
      </c>
      <c r="S148" s="7">
        <f t="shared" si="16"/>
        <v>0</v>
      </c>
      <c r="T148" s="7">
        <f t="shared" si="17"/>
        <v>0</v>
      </c>
      <c r="U148" s="7"/>
      <c r="V148" s="7"/>
      <c r="W148" s="8"/>
    </row>
    <row r="149" spans="3:23" x14ac:dyDescent="0.3">
      <c r="C149" s="7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7">
        <f t="shared" si="13"/>
        <v>0</v>
      </c>
      <c r="Q149" s="7">
        <f t="shared" si="14"/>
        <v>0</v>
      </c>
      <c r="R149" s="7">
        <f t="shared" si="15"/>
        <v>0</v>
      </c>
      <c r="S149" s="7">
        <f t="shared" si="16"/>
        <v>0</v>
      </c>
      <c r="T149" s="7">
        <f t="shared" si="17"/>
        <v>0</v>
      </c>
      <c r="U149" s="7"/>
      <c r="V149" s="7"/>
      <c r="W149" s="8"/>
    </row>
    <row r="150" spans="3:23" x14ac:dyDescent="0.3">
      <c r="C150" s="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7">
        <f t="shared" si="13"/>
        <v>0</v>
      </c>
      <c r="Q150" s="7">
        <f t="shared" si="14"/>
        <v>0</v>
      </c>
      <c r="R150" s="7">
        <f t="shared" si="15"/>
        <v>0</v>
      </c>
      <c r="S150" s="7">
        <f t="shared" si="16"/>
        <v>0</v>
      </c>
      <c r="T150" s="7">
        <f t="shared" si="17"/>
        <v>0</v>
      </c>
      <c r="U150" s="7"/>
      <c r="V150" s="7"/>
      <c r="W150" s="8"/>
    </row>
    <row r="151" spans="3:23" x14ac:dyDescent="0.3">
      <c r="C151" s="7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7">
        <f t="shared" si="13"/>
        <v>0</v>
      </c>
      <c r="Q151" s="7">
        <f t="shared" si="14"/>
        <v>0</v>
      </c>
      <c r="R151" s="7">
        <f t="shared" si="15"/>
        <v>0</v>
      </c>
      <c r="S151" s="7">
        <f t="shared" si="16"/>
        <v>0</v>
      </c>
      <c r="T151" s="7">
        <f t="shared" si="17"/>
        <v>0</v>
      </c>
      <c r="U151" s="7"/>
      <c r="V151" s="7"/>
      <c r="W151" s="8"/>
    </row>
    <row r="152" spans="3:23" x14ac:dyDescent="0.3">
      <c r="C152" s="7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7">
        <f t="shared" si="13"/>
        <v>0</v>
      </c>
      <c r="Q152" s="7">
        <f t="shared" si="14"/>
        <v>0</v>
      </c>
      <c r="R152" s="7">
        <f t="shared" si="15"/>
        <v>0</v>
      </c>
      <c r="S152" s="7">
        <f t="shared" si="16"/>
        <v>0</v>
      </c>
      <c r="T152" s="7">
        <f t="shared" si="17"/>
        <v>0</v>
      </c>
      <c r="U152" s="7"/>
      <c r="V152" s="7"/>
      <c r="W152" s="8"/>
    </row>
    <row r="153" spans="3:23" x14ac:dyDescent="0.3">
      <c r="C153" s="7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7">
        <f t="shared" si="13"/>
        <v>0</v>
      </c>
      <c r="Q153" s="7">
        <f t="shared" si="14"/>
        <v>0</v>
      </c>
      <c r="R153" s="7">
        <f t="shared" si="15"/>
        <v>0</v>
      </c>
      <c r="S153" s="7">
        <f t="shared" si="16"/>
        <v>0</v>
      </c>
      <c r="T153" s="7">
        <f t="shared" si="17"/>
        <v>0</v>
      </c>
      <c r="U153" s="7"/>
      <c r="V153" s="7"/>
      <c r="W153" s="8"/>
    </row>
    <row r="154" spans="3:23" x14ac:dyDescent="0.3">
      <c r="C154" s="7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7">
        <f t="shared" si="13"/>
        <v>0</v>
      </c>
      <c r="Q154" s="7">
        <f t="shared" si="14"/>
        <v>0</v>
      </c>
      <c r="R154" s="7">
        <f t="shared" si="15"/>
        <v>0</v>
      </c>
      <c r="S154" s="7">
        <f t="shared" si="16"/>
        <v>0</v>
      </c>
      <c r="T154" s="7">
        <f t="shared" si="17"/>
        <v>0</v>
      </c>
      <c r="U154" s="7"/>
      <c r="V154" s="7"/>
      <c r="W154" s="8"/>
    </row>
    <row r="155" spans="3:23" x14ac:dyDescent="0.3">
      <c r="C155" s="7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7">
        <f t="shared" si="13"/>
        <v>0</v>
      </c>
      <c r="Q155" s="7">
        <f t="shared" si="14"/>
        <v>0</v>
      </c>
      <c r="R155" s="7">
        <f t="shared" si="15"/>
        <v>0</v>
      </c>
      <c r="S155" s="7">
        <f t="shared" si="16"/>
        <v>0</v>
      </c>
      <c r="T155" s="7">
        <f t="shared" si="17"/>
        <v>0</v>
      </c>
      <c r="U155" s="7"/>
      <c r="V155" s="7"/>
      <c r="W155" s="8"/>
    </row>
    <row r="156" spans="3:23" x14ac:dyDescent="0.3">
      <c r="C156" s="7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7">
        <f t="shared" si="13"/>
        <v>0</v>
      </c>
      <c r="Q156" s="7">
        <f t="shared" si="14"/>
        <v>0</v>
      </c>
      <c r="R156" s="7">
        <f t="shared" si="15"/>
        <v>0</v>
      </c>
      <c r="S156" s="7">
        <f t="shared" si="16"/>
        <v>0</v>
      </c>
      <c r="T156" s="7">
        <f t="shared" si="17"/>
        <v>0</v>
      </c>
      <c r="U156" s="7"/>
      <c r="V156" s="7"/>
      <c r="W156" s="8"/>
    </row>
    <row r="157" spans="3:23" x14ac:dyDescent="0.3">
      <c r="C157" s="7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7">
        <f t="shared" si="13"/>
        <v>0</v>
      </c>
      <c r="Q157" s="7">
        <f t="shared" si="14"/>
        <v>0</v>
      </c>
      <c r="R157" s="7">
        <f t="shared" si="15"/>
        <v>0</v>
      </c>
      <c r="S157" s="7">
        <f t="shared" si="16"/>
        <v>0</v>
      </c>
      <c r="T157" s="7">
        <f t="shared" si="17"/>
        <v>0</v>
      </c>
      <c r="U157" s="7"/>
      <c r="V157" s="7"/>
      <c r="W157" s="8"/>
    </row>
    <row r="158" spans="3:23" x14ac:dyDescent="0.3">
      <c r="C158" s="7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7">
        <f t="shared" si="13"/>
        <v>0</v>
      </c>
      <c r="Q158" s="7">
        <f t="shared" si="14"/>
        <v>0</v>
      </c>
      <c r="R158" s="7">
        <f t="shared" si="15"/>
        <v>0</v>
      </c>
      <c r="S158" s="7">
        <f t="shared" si="16"/>
        <v>0</v>
      </c>
      <c r="T158" s="7">
        <f t="shared" si="17"/>
        <v>0</v>
      </c>
      <c r="U158" s="7"/>
      <c r="V158" s="7"/>
      <c r="W158" s="8"/>
    </row>
    <row r="159" spans="3:23" x14ac:dyDescent="0.3">
      <c r="C159" s="7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7">
        <f t="shared" si="13"/>
        <v>0</v>
      </c>
      <c r="Q159" s="7">
        <f t="shared" si="14"/>
        <v>0</v>
      </c>
      <c r="R159" s="7">
        <f t="shared" si="15"/>
        <v>0</v>
      </c>
      <c r="S159" s="7">
        <f t="shared" si="16"/>
        <v>0</v>
      </c>
      <c r="T159" s="7">
        <f t="shared" si="17"/>
        <v>0</v>
      </c>
      <c r="U159" s="7"/>
      <c r="V159" s="7"/>
      <c r="W159" s="8"/>
    </row>
    <row r="160" spans="3:23" x14ac:dyDescent="0.3">
      <c r="C160" s="7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7">
        <f t="shared" si="13"/>
        <v>0</v>
      </c>
      <c r="Q160" s="7">
        <f t="shared" si="14"/>
        <v>0</v>
      </c>
      <c r="R160" s="7">
        <f t="shared" si="15"/>
        <v>0</v>
      </c>
      <c r="S160" s="7">
        <f t="shared" si="16"/>
        <v>0</v>
      </c>
      <c r="T160" s="7">
        <f t="shared" si="17"/>
        <v>0</v>
      </c>
      <c r="U160" s="7"/>
      <c r="V160" s="7"/>
      <c r="W160" s="8"/>
    </row>
    <row r="161" spans="3:23" x14ac:dyDescent="0.3">
      <c r="C161" s="7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7">
        <f t="shared" si="13"/>
        <v>0</v>
      </c>
      <c r="Q161" s="7">
        <f t="shared" si="14"/>
        <v>0</v>
      </c>
      <c r="R161" s="7">
        <f t="shared" si="15"/>
        <v>0</v>
      </c>
      <c r="S161" s="7">
        <f t="shared" si="16"/>
        <v>0</v>
      </c>
      <c r="T161" s="7">
        <f t="shared" si="17"/>
        <v>0</v>
      </c>
      <c r="U161" s="7"/>
      <c r="V161" s="7"/>
      <c r="W161" s="8"/>
    </row>
    <row r="162" spans="3:23" x14ac:dyDescent="0.3">
      <c r="C162" s="7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7">
        <f t="shared" si="13"/>
        <v>0</v>
      </c>
      <c r="Q162" s="7">
        <f t="shared" si="14"/>
        <v>0</v>
      </c>
      <c r="R162" s="7">
        <f t="shared" si="15"/>
        <v>0</v>
      </c>
      <c r="S162" s="7">
        <f t="shared" si="16"/>
        <v>0</v>
      </c>
      <c r="T162" s="7">
        <f t="shared" si="17"/>
        <v>0</v>
      </c>
      <c r="U162" s="7"/>
      <c r="V162" s="7"/>
      <c r="W162" s="8"/>
    </row>
    <row r="163" spans="3:23" x14ac:dyDescent="0.3">
      <c r="C163" s="7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7">
        <f t="shared" si="13"/>
        <v>0</v>
      </c>
      <c r="Q163" s="7">
        <f t="shared" si="14"/>
        <v>0</v>
      </c>
      <c r="R163" s="7">
        <f t="shared" si="15"/>
        <v>0</v>
      </c>
      <c r="S163" s="7">
        <f t="shared" si="16"/>
        <v>0</v>
      </c>
      <c r="T163" s="7">
        <f t="shared" si="17"/>
        <v>0</v>
      </c>
      <c r="U163" s="7"/>
      <c r="V163" s="7"/>
      <c r="W163" s="8"/>
    </row>
    <row r="164" spans="3:23" x14ac:dyDescent="0.3">
      <c r="C164" s="7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7">
        <f t="shared" si="13"/>
        <v>0</v>
      </c>
      <c r="Q164" s="7">
        <f t="shared" si="14"/>
        <v>0</v>
      </c>
      <c r="R164" s="7">
        <f t="shared" si="15"/>
        <v>0</v>
      </c>
      <c r="S164" s="7">
        <f t="shared" si="16"/>
        <v>0</v>
      </c>
      <c r="T164" s="7">
        <f t="shared" si="17"/>
        <v>0</v>
      </c>
      <c r="U164" s="7"/>
      <c r="V164" s="7"/>
      <c r="W164" s="8"/>
    </row>
    <row r="165" spans="3:23" x14ac:dyDescent="0.3">
      <c r="C165" s="7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7">
        <f t="shared" si="13"/>
        <v>0</v>
      </c>
      <c r="Q165" s="7">
        <f t="shared" si="14"/>
        <v>0</v>
      </c>
      <c r="R165" s="7">
        <f t="shared" si="15"/>
        <v>0</v>
      </c>
      <c r="S165" s="7">
        <f t="shared" si="16"/>
        <v>0</v>
      </c>
      <c r="T165" s="7">
        <f t="shared" si="17"/>
        <v>0</v>
      </c>
      <c r="U165" s="7"/>
      <c r="V165" s="7"/>
      <c r="W165" s="8"/>
    </row>
    <row r="166" spans="3:23" x14ac:dyDescent="0.3">
      <c r="C166" s="7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7">
        <f t="shared" si="13"/>
        <v>0</v>
      </c>
      <c r="Q166" s="7">
        <f t="shared" si="14"/>
        <v>0</v>
      </c>
      <c r="R166" s="7">
        <f t="shared" si="15"/>
        <v>0</v>
      </c>
      <c r="S166" s="7">
        <f t="shared" si="16"/>
        <v>0</v>
      </c>
      <c r="T166" s="7">
        <f t="shared" si="17"/>
        <v>0</v>
      </c>
      <c r="U166" s="7"/>
      <c r="V166" s="7"/>
      <c r="W166" s="8"/>
    </row>
    <row r="167" spans="3:23" x14ac:dyDescent="0.3">
      <c r="C167" s="7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7">
        <f t="shared" si="13"/>
        <v>0</v>
      </c>
      <c r="Q167" s="7">
        <f t="shared" si="14"/>
        <v>0</v>
      </c>
      <c r="R167" s="7">
        <f t="shared" si="15"/>
        <v>0</v>
      </c>
      <c r="S167" s="7">
        <f t="shared" si="16"/>
        <v>0</v>
      </c>
      <c r="T167" s="7">
        <f t="shared" si="17"/>
        <v>0</v>
      </c>
      <c r="U167" s="7"/>
      <c r="V167" s="7"/>
      <c r="W167" s="8"/>
    </row>
    <row r="168" spans="3:23" x14ac:dyDescent="0.3">
      <c r="C168" s="7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7">
        <f t="shared" si="13"/>
        <v>0</v>
      </c>
      <c r="Q168" s="7">
        <f t="shared" si="14"/>
        <v>0</v>
      </c>
      <c r="R168" s="7">
        <f t="shared" si="15"/>
        <v>0</v>
      </c>
      <c r="S168" s="7">
        <f t="shared" si="16"/>
        <v>0</v>
      </c>
      <c r="T168" s="7">
        <f t="shared" si="17"/>
        <v>0</v>
      </c>
      <c r="U168" s="7"/>
      <c r="V168" s="7"/>
      <c r="W168" s="8"/>
    </row>
    <row r="169" spans="3:23" x14ac:dyDescent="0.3">
      <c r="C169" s="7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7">
        <f t="shared" si="13"/>
        <v>0</v>
      </c>
      <c r="Q169" s="7">
        <f t="shared" si="14"/>
        <v>0</v>
      </c>
      <c r="R169" s="7">
        <f t="shared" si="15"/>
        <v>0</v>
      </c>
      <c r="S169" s="7">
        <f t="shared" si="16"/>
        <v>0</v>
      </c>
      <c r="T169" s="7">
        <f t="shared" si="17"/>
        <v>0</v>
      </c>
      <c r="U169" s="7"/>
      <c r="V169" s="7"/>
      <c r="W169" s="8"/>
    </row>
    <row r="170" spans="3:23" x14ac:dyDescent="0.3">
      <c r="C170" s="7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7">
        <f t="shared" si="13"/>
        <v>0</v>
      </c>
      <c r="Q170" s="7">
        <f t="shared" si="14"/>
        <v>0</v>
      </c>
      <c r="R170" s="7">
        <f t="shared" si="15"/>
        <v>0</v>
      </c>
      <c r="S170" s="7">
        <f t="shared" si="16"/>
        <v>0</v>
      </c>
      <c r="T170" s="7">
        <f t="shared" si="17"/>
        <v>0</v>
      </c>
      <c r="U170" s="7"/>
      <c r="V170" s="7"/>
      <c r="W170" s="8"/>
    </row>
    <row r="171" spans="3:23" x14ac:dyDescent="0.3">
      <c r="C171" s="7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7">
        <f t="shared" si="13"/>
        <v>0</v>
      </c>
      <c r="Q171" s="7">
        <f t="shared" si="14"/>
        <v>0</v>
      </c>
      <c r="R171" s="7">
        <f t="shared" si="15"/>
        <v>0</v>
      </c>
      <c r="S171" s="7">
        <f t="shared" si="16"/>
        <v>0</v>
      </c>
      <c r="T171" s="7">
        <f t="shared" si="17"/>
        <v>0</v>
      </c>
      <c r="U171" s="7"/>
      <c r="V171" s="7"/>
      <c r="W171" s="8"/>
    </row>
    <row r="172" spans="3:23" x14ac:dyDescent="0.3">
      <c r="C172" s="7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7">
        <f t="shared" si="13"/>
        <v>0</v>
      </c>
      <c r="Q172" s="7">
        <f t="shared" si="14"/>
        <v>0</v>
      </c>
      <c r="R172" s="7">
        <f t="shared" si="15"/>
        <v>0</v>
      </c>
      <c r="S172" s="7">
        <f t="shared" si="16"/>
        <v>0</v>
      </c>
      <c r="T172" s="7">
        <f t="shared" si="17"/>
        <v>0</v>
      </c>
      <c r="U172" s="7"/>
      <c r="V172" s="7"/>
      <c r="W172" s="8"/>
    </row>
    <row r="173" spans="3:23" x14ac:dyDescent="0.3">
      <c r="C173" s="7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7">
        <f t="shared" si="13"/>
        <v>0</v>
      </c>
      <c r="Q173" s="7">
        <f t="shared" si="14"/>
        <v>0</v>
      </c>
      <c r="R173" s="7">
        <f t="shared" si="15"/>
        <v>0</v>
      </c>
      <c r="S173" s="7">
        <f t="shared" si="16"/>
        <v>0</v>
      </c>
      <c r="T173" s="7">
        <f t="shared" si="17"/>
        <v>0</v>
      </c>
      <c r="U173" s="7"/>
      <c r="V173" s="7"/>
      <c r="W173" s="8"/>
    </row>
    <row r="174" spans="3:23" x14ac:dyDescent="0.3">
      <c r="C174" s="7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7">
        <f t="shared" si="13"/>
        <v>0</v>
      </c>
      <c r="Q174" s="7">
        <f t="shared" si="14"/>
        <v>0</v>
      </c>
      <c r="R174" s="7">
        <f t="shared" si="15"/>
        <v>0</v>
      </c>
      <c r="S174" s="7">
        <f t="shared" si="16"/>
        <v>0</v>
      </c>
      <c r="T174" s="7">
        <f t="shared" si="17"/>
        <v>0</v>
      </c>
      <c r="U174" s="7"/>
      <c r="V174" s="7"/>
      <c r="W174" s="8"/>
    </row>
    <row r="175" spans="3:23" x14ac:dyDescent="0.3">
      <c r="C175" s="7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7">
        <f t="shared" si="13"/>
        <v>0</v>
      </c>
      <c r="Q175" s="7">
        <f t="shared" si="14"/>
        <v>0</v>
      </c>
      <c r="R175" s="7">
        <f t="shared" si="15"/>
        <v>0</v>
      </c>
      <c r="S175" s="7">
        <f t="shared" si="16"/>
        <v>0</v>
      </c>
      <c r="T175" s="7">
        <f t="shared" si="17"/>
        <v>0</v>
      </c>
      <c r="U175" s="7"/>
      <c r="V175" s="7"/>
      <c r="W175" s="8"/>
    </row>
    <row r="176" spans="3:23" x14ac:dyDescent="0.3">
      <c r="C176" s="7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7">
        <f t="shared" si="13"/>
        <v>0</v>
      </c>
      <c r="Q176" s="7">
        <f t="shared" si="14"/>
        <v>0</v>
      </c>
      <c r="R176" s="7">
        <f t="shared" si="15"/>
        <v>0</v>
      </c>
      <c r="S176" s="7">
        <f t="shared" si="16"/>
        <v>0</v>
      </c>
      <c r="T176" s="7">
        <f t="shared" si="17"/>
        <v>0</v>
      </c>
      <c r="U176" s="7"/>
      <c r="V176" s="7"/>
      <c r="W176" s="8"/>
    </row>
    <row r="177" spans="3:23" x14ac:dyDescent="0.3">
      <c r="C177" s="7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7">
        <f t="shared" si="13"/>
        <v>0</v>
      </c>
      <c r="Q177" s="7">
        <f t="shared" si="14"/>
        <v>0</v>
      </c>
      <c r="R177" s="7">
        <f t="shared" si="15"/>
        <v>0</v>
      </c>
      <c r="S177" s="7">
        <f t="shared" si="16"/>
        <v>0</v>
      </c>
      <c r="T177" s="7">
        <f t="shared" si="17"/>
        <v>0</v>
      </c>
      <c r="U177" s="7"/>
      <c r="V177" s="7"/>
      <c r="W177" s="8"/>
    </row>
    <row r="178" spans="3:23" x14ac:dyDescent="0.3">
      <c r="C178" s="7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7">
        <f t="shared" si="13"/>
        <v>0</v>
      </c>
      <c r="Q178" s="7">
        <f t="shared" si="14"/>
        <v>0</v>
      </c>
      <c r="R178" s="7">
        <f t="shared" si="15"/>
        <v>0</v>
      </c>
      <c r="S178" s="7">
        <f t="shared" si="16"/>
        <v>0</v>
      </c>
      <c r="T178" s="7">
        <f t="shared" si="17"/>
        <v>0</v>
      </c>
      <c r="U178" s="7"/>
      <c r="V178" s="7"/>
      <c r="W178" s="8"/>
    </row>
    <row r="179" spans="3:23" x14ac:dyDescent="0.3">
      <c r="C179" s="7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7">
        <f t="shared" si="13"/>
        <v>0</v>
      </c>
      <c r="Q179" s="7">
        <f t="shared" si="14"/>
        <v>0</v>
      </c>
      <c r="R179" s="7">
        <f t="shared" si="15"/>
        <v>0</v>
      </c>
      <c r="S179" s="7">
        <f t="shared" si="16"/>
        <v>0</v>
      </c>
      <c r="T179" s="7">
        <f t="shared" si="17"/>
        <v>0</v>
      </c>
      <c r="U179" s="7"/>
      <c r="V179" s="7"/>
      <c r="W179" s="8"/>
    </row>
    <row r="180" spans="3:23" x14ac:dyDescent="0.3">
      <c r="C180" s="7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7">
        <f t="shared" si="13"/>
        <v>0</v>
      </c>
      <c r="Q180" s="7">
        <f t="shared" si="14"/>
        <v>0</v>
      </c>
      <c r="R180" s="7">
        <f t="shared" si="15"/>
        <v>0</v>
      </c>
      <c r="S180" s="7">
        <f t="shared" si="16"/>
        <v>0</v>
      </c>
      <c r="T180" s="7">
        <f t="shared" si="17"/>
        <v>0</v>
      </c>
      <c r="U180" s="7"/>
      <c r="V180" s="7"/>
      <c r="W180" s="8"/>
    </row>
    <row r="181" spans="3:23" x14ac:dyDescent="0.3">
      <c r="C181" s="7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7">
        <f t="shared" si="13"/>
        <v>0</v>
      </c>
      <c r="Q181" s="7">
        <f t="shared" si="14"/>
        <v>0</v>
      </c>
      <c r="R181" s="7">
        <f t="shared" si="15"/>
        <v>0</v>
      </c>
      <c r="S181" s="7">
        <f t="shared" si="16"/>
        <v>0</v>
      </c>
      <c r="T181" s="7">
        <f t="shared" si="17"/>
        <v>0</v>
      </c>
      <c r="U181" s="7"/>
      <c r="V181" s="7"/>
      <c r="W181" s="8"/>
    </row>
    <row r="182" spans="3:23" x14ac:dyDescent="0.3">
      <c r="C182" s="7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7">
        <f t="shared" si="13"/>
        <v>0</v>
      </c>
      <c r="Q182" s="7">
        <f t="shared" si="14"/>
        <v>0</v>
      </c>
      <c r="R182" s="7">
        <f t="shared" si="15"/>
        <v>0</v>
      </c>
      <c r="S182" s="7">
        <f t="shared" si="16"/>
        <v>0</v>
      </c>
      <c r="T182" s="7">
        <f t="shared" si="17"/>
        <v>0</v>
      </c>
      <c r="U182" s="7"/>
      <c r="V182" s="7"/>
      <c r="W182" s="8"/>
    </row>
    <row r="183" spans="3:23" x14ac:dyDescent="0.3">
      <c r="C183" s="7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7">
        <f t="shared" si="13"/>
        <v>0</v>
      </c>
      <c r="Q183" s="7">
        <f t="shared" si="14"/>
        <v>0</v>
      </c>
      <c r="R183" s="7">
        <f t="shared" si="15"/>
        <v>0</v>
      </c>
      <c r="S183" s="7">
        <f t="shared" si="16"/>
        <v>0</v>
      </c>
      <c r="T183" s="7">
        <f t="shared" si="17"/>
        <v>0</v>
      </c>
      <c r="U183" s="7"/>
      <c r="V183" s="7"/>
      <c r="W183" s="8"/>
    </row>
    <row r="184" spans="3:23" x14ac:dyDescent="0.3">
      <c r="C184" s="7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7">
        <f t="shared" si="13"/>
        <v>0</v>
      </c>
      <c r="Q184" s="7">
        <f t="shared" si="14"/>
        <v>0</v>
      </c>
      <c r="R184" s="7">
        <f t="shared" si="15"/>
        <v>0</v>
      </c>
      <c r="S184" s="7">
        <f t="shared" si="16"/>
        <v>0</v>
      </c>
      <c r="T184" s="7">
        <f t="shared" si="17"/>
        <v>0</v>
      </c>
      <c r="U184" s="7"/>
      <c r="V184" s="7"/>
      <c r="W184" s="8"/>
    </row>
    <row r="185" spans="3:23" x14ac:dyDescent="0.3">
      <c r="C185" s="7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7">
        <f t="shared" si="13"/>
        <v>0</v>
      </c>
      <c r="Q185" s="7">
        <f t="shared" si="14"/>
        <v>0</v>
      </c>
      <c r="R185" s="7">
        <f t="shared" si="15"/>
        <v>0</v>
      </c>
      <c r="S185" s="7">
        <f t="shared" si="16"/>
        <v>0</v>
      </c>
      <c r="T185" s="7">
        <f t="shared" si="17"/>
        <v>0</v>
      </c>
      <c r="U185" s="7"/>
      <c r="V185" s="7"/>
      <c r="W185" s="8"/>
    </row>
    <row r="186" spans="3:23" x14ac:dyDescent="0.3">
      <c r="C186" s="7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7">
        <f t="shared" si="13"/>
        <v>0</v>
      </c>
      <c r="Q186" s="7">
        <f t="shared" si="14"/>
        <v>0</v>
      </c>
      <c r="R186" s="7">
        <f t="shared" si="15"/>
        <v>0</v>
      </c>
      <c r="S186" s="7">
        <f t="shared" si="16"/>
        <v>0</v>
      </c>
      <c r="T186" s="7">
        <f t="shared" si="17"/>
        <v>0</v>
      </c>
      <c r="U186" s="7"/>
      <c r="V186" s="7"/>
      <c r="W186" s="8"/>
    </row>
    <row r="187" spans="3:23" x14ac:dyDescent="0.3">
      <c r="C187" s="7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7">
        <f t="shared" si="13"/>
        <v>0</v>
      </c>
      <c r="Q187" s="7">
        <f t="shared" si="14"/>
        <v>0</v>
      </c>
      <c r="R187" s="7">
        <f t="shared" si="15"/>
        <v>0</v>
      </c>
      <c r="S187" s="7">
        <f t="shared" si="16"/>
        <v>0</v>
      </c>
      <c r="T187" s="7">
        <f t="shared" si="17"/>
        <v>0</v>
      </c>
      <c r="U187" s="7"/>
      <c r="V187" s="7"/>
      <c r="W187" s="8"/>
    </row>
    <row r="188" spans="3:23" x14ac:dyDescent="0.3">
      <c r="C188" s="7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7">
        <f t="shared" si="13"/>
        <v>0</v>
      </c>
      <c r="Q188" s="7">
        <f t="shared" si="14"/>
        <v>0</v>
      </c>
      <c r="R188" s="7">
        <f t="shared" si="15"/>
        <v>0</v>
      </c>
      <c r="S188" s="7">
        <f t="shared" si="16"/>
        <v>0</v>
      </c>
      <c r="T188" s="7">
        <f t="shared" si="17"/>
        <v>0</v>
      </c>
      <c r="U188" s="7"/>
      <c r="V188" s="7"/>
      <c r="W188" s="8"/>
    </row>
    <row r="189" spans="3:23" x14ac:dyDescent="0.3">
      <c r="C189" s="7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7">
        <f t="shared" si="13"/>
        <v>0</v>
      </c>
      <c r="Q189" s="7">
        <f t="shared" si="14"/>
        <v>0</v>
      </c>
      <c r="R189" s="7">
        <f t="shared" si="15"/>
        <v>0</v>
      </c>
      <c r="S189" s="7">
        <f t="shared" si="16"/>
        <v>0</v>
      </c>
      <c r="T189" s="7">
        <f t="shared" si="17"/>
        <v>0</v>
      </c>
      <c r="U189" s="7"/>
      <c r="V189" s="7"/>
      <c r="W189" s="8"/>
    </row>
    <row r="190" spans="3:23" x14ac:dyDescent="0.3">
      <c r="C190" s="7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7">
        <f t="shared" si="13"/>
        <v>0</v>
      </c>
      <c r="Q190" s="7">
        <f t="shared" si="14"/>
        <v>0</v>
      </c>
      <c r="R190" s="7">
        <f t="shared" si="15"/>
        <v>0</v>
      </c>
      <c r="S190" s="7">
        <f t="shared" si="16"/>
        <v>0</v>
      </c>
      <c r="T190" s="7">
        <f t="shared" si="17"/>
        <v>0</v>
      </c>
      <c r="U190" s="7"/>
      <c r="V190" s="7"/>
      <c r="W190" s="8"/>
    </row>
    <row r="191" spans="3:23" x14ac:dyDescent="0.3">
      <c r="C191" s="7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7">
        <f t="shared" si="13"/>
        <v>0</v>
      </c>
      <c r="Q191" s="7">
        <f t="shared" si="14"/>
        <v>0</v>
      </c>
      <c r="R191" s="7">
        <f t="shared" si="15"/>
        <v>0</v>
      </c>
      <c r="S191" s="7">
        <f t="shared" si="16"/>
        <v>0</v>
      </c>
      <c r="T191" s="7">
        <f t="shared" si="17"/>
        <v>0</v>
      </c>
      <c r="U191" s="7"/>
      <c r="V191" s="7"/>
      <c r="W191" s="8"/>
    </row>
    <row r="192" spans="3:23" x14ac:dyDescent="0.3">
      <c r="C192" s="7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7">
        <f t="shared" si="13"/>
        <v>0</v>
      </c>
      <c r="Q192" s="7">
        <f t="shared" si="14"/>
        <v>0</v>
      </c>
      <c r="R192" s="7">
        <f t="shared" si="15"/>
        <v>0</v>
      </c>
      <c r="S192" s="7">
        <f t="shared" si="16"/>
        <v>0</v>
      </c>
      <c r="T192" s="7">
        <f t="shared" si="17"/>
        <v>0</v>
      </c>
      <c r="U192" s="7"/>
      <c r="V192" s="7"/>
      <c r="W192" s="8"/>
    </row>
    <row r="193" spans="3:23" x14ac:dyDescent="0.3">
      <c r="C193" s="7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7">
        <f t="shared" si="13"/>
        <v>0</v>
      </c>
      <c r="Q193" s="7">
        <f t="shared" si="14"/>
        <v>0</v>
      </c>
      <c r="R193" s="7">
        <f t="shared" si="15"/>
        <v>0</v>
      </c>
      <c r="S193" s="7">
        <f t="shared" si="16"/>
        <v>0</v>
      </c>
      <c r="T193" s="7">
        <f t="shared" si="17"/>
        <v>0</v>
      </c>
      <c r="U193" s="7"/>
      <c r="V193" s="7"/>
      <c r="W193" s="8"/>
    </row>
    <row r="194" spans="3:23" x14ac:dyDescent="0.3">
      <c r="C194" s="7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7">
        <f t="shared" ref="P194:P257" si="18">SUM(D194:F194)</f>
        <v>0</v>
      </c>
      <c r="Q194" s="7">
        <f t="shared" ref="Q194:Q257" si="19">SUM(G194:I194)</f>
        <v>0</v>
      </c>
      <c r="R194" s="7">
        <f t="shared" ref="R194:R257" si="20">SUM(J194:L194)</f>
        <v>0</v>
      </c>
      <c r="S194" s="7">
        <f t="shared" ref="S194:S257" si="21">SUM(M194:O194)</f>
        <v>0</v>
      </c>
      <c r="T194" s="7">
        <f t="shared" ref="T194:T257" si="22">SUM(D194:O194)</f>
        <v>0</v>
      </c>
      <c r="U194" s="7"/>
      <c r="V194" s="7"/>
      <c r="W194" s="8"/>
    </row>
    <row r="195" spans="3:23" x14ac:dyDescent="0.3">
      <c r="C195" s="7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7">
        <f t="shared" si="18"/>
        <v>0</v>
      </c>
      <c r="Q195" s="7">
        <f t="shared" si="19"/>
        <v>0</v>
      </c>
      <c r="R195" s="7">
        <f t="shared" si="20"/>
        <v>0</v>
      </c>
      <c r="S195" s="7">
        <f t="shared" si="21"/>
        <v>0</v>
      </c>
      <c r="T195" s="7">
        <f t="shared" si="22"/>
        <v>0</v>
      </c>
      <c r="U195" s="7"/>
      <c r="V195" s="7"/>
      <c r="W195" s="8"/>
    </row>
    <row r="196" spans="3:23" x14ac:dyDescent="0.3">
      <c r="C196" s="7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7">
        <f t="shared" si="18"/>
        <v>0</v>
      </c>
      <c r="Q196" s="7">
        <f t="shared" si="19"/>
        <v>0</v>
      </c>
      <c r="R196" s="7">
        <f t="shared" si="20"/>
        <v>0</v>
      </c>
      <c r="S196" s="7">
        <f t="shared" si="21"/>
        <v>0</v>
      </c>
      <c r="T196" s="7">
        <f t="shared" si="22"/>
        <v>0</v>
      </c>
      <c r="U196" s="7"/>
      <c r="V196" s="7"/>
      <c r="W196" s="8"/>
    </row>
    <row r="197" spans="3:23" x14ac:dyDescent="0.3">
      <c r="C197" s="7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7">
        <f t="shared" si="18"/>
        <v>0</v>
      </c>
      <c r="Q197" s="7">
        <f t="shared" si="19"/>
        <v>0</v>
      </c>
      <c r="R197" s="7">
        <f t="shared" si="20"/>
        <v>0</v>
      </c>
      <c r="S197" s="7">
        <f t="shared" si="21"/>
        <v>0</v>
      </c>
      <c r="T197" s="7">
        <f t="shared" si="22"/>
        <v>0</v>
      </c>
      <c r="U197" s="7"/>
      <c r="V197" s="7"/>
      <c r="W197" s="8"/>
    </row>
    <row r="198" spans="3:23" x14ac:dyDescent="0.3">
      <c r="C198" s="7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7">
        <f t="shared" si="18"/>
        <v>0</v>
      </c>
      <c r="Q198" s="7">
        <f t="shared" si="19"/>
        <v>0</v>
      </c>
      <c r="R198" s="7">
        <f t="shared" si="20"/>
        <v>0</v>
      </c>
      <c r="S198" s="7">
        <f t="shared" si="21"/>
        <v>0</v>
      </c>
      <c r="T198" s="7">
        <f t="shared" si="22"/>
        <v>0</v>
      </c>
      <c r="U198" s="7"/>
      <c r="V198" s="7"/>
      <c r="W198" s="8"/>
    </row>
    <row r="199" spans="3:23" x14ac:dyDescent="0.3">
      <c r="C199" s="7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7">
        <f t="shared" si="18"/>
        <v>0</v>
      </c>
      <c r="Q199" s="7">
        <f t="shared" si="19"/>
        <v>0</v>
      </c>
      <c r="R199" s="7">
        <f t="shared" si="20"/>
        <v>0</v>
      </c>
      <c r="S199" s="7">
        <f t="shared" si="21"/>
        <v>0</v>
      </c>
      <c r="T199" s="7">
        <f t="shared" si="22"/>
        <v>0</v>
      </c>
      <c r="U199" s="7"/>
      <c r="V199" s="7"/>
      <c r="W199" s="8"/>
    </row>
    <row r="200" spans="3:23" x14ac:dyDescent="0.3">
      <c r="C200" s="7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7">
        <f t="shared" si="18"/>
        <v>0</v>
      </c>
      <c r="Q200" s="7">
        <f t="shared" si="19"/>
        <v>0</v>
      </c>
      <c r="R200" s="7">
        <f t="shared" si="20"/>
        <v>0</v>
      </c>
      <c r="S200" s="7">
        <f t="shared" si="21"/>
        <v>0</v>
      </c>
      <c r="T200" s="7">
        <f t="shared" si="22"/>
        <v>0</v>
      </c>
      <c r="U200" s="7"/>
      <c r="V200" s="7"/>
      <c r="W200" s="8"/>
    </row>
    <row r="201" spans="3:23" x14ac:dyDescent="0.3"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>
        <f t="shared" si="18"/>
        <v>0</v>
      </c>
      <c r="Q201" s="7">
        <f t="shared" si="19"/>
        <v>0</v>
      </c>
      <c r="R201" s="7">
        <f t="shared" si="20"/>
        <v>0</v>
      </c>
      <c r="S201" s="7">
        <f t="shared" si="21"/>
        <v>0</v>
      </c>
      <c r="T201" s="7">
        <f t="shared" si="22"/>
        <v>0</v>
      </c>
      <c r="U201" s="7"/>
      <c r="V201" s="7"/>
      <c r="W201" s="8"/>
    </row>
    <row r="202" spans="3:23" x14ac:dyDescent="0.3"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>
        <f t="shared" si="18"/>
        <v>0</v>
      </c>
      <c r="Q202" s="7">
        <f t="shared" si="19"/>
        <v>0</v>
      </c>
      <c r="R202" s="7">
        <f t="shared" si="20"/>
        <v>0</v>
      </c>
      <c r="S202" s="7">
        <f t="shared" si="21"/>
        <v>0</v>
      </c>
      <c r="T202" s="7">
        <f t="shared" si="22"/>
        <v>0</v>
      </c>
      <c r="U202" s="7"/>
      <c r="V202" s="7"/>
      <c r="W202" s="8"/>
    </row>
    <row r="203" spans="3:23" x14ac:dyDescent="0.3"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>
        <f t="shared" si="18"/>
        <v>0</v>
      </c>
      <c r="Q203" s="7">
        <f t="shared" si="19"/>
        <v>0</v>
      </c>
      <c r="R203" s="7">
        <f t="shared" si="20"/>
        <v>0</v>
      </c>
      <c r="S203" s="7">
        <f t="shared" si="21"/>
        <v>0</v>
      </c>
      <c r="T203" s="7">
        <f t="shared" si="22"/>
        <v>0</v>
      </c>
      <c r="U203" s="7"/>
      <c r="V203" s="7"/>
      <c r="W203" s="8"/>
    </row>
    <row r="204" spans="3:23" x14ac:dyDescent="0.3"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>
        <f t="shared" si="18"/>
        <v>0</v>
      </c>
      <c r="Q204" s="7">
        <f t="shared" si="19"/>
        <v>0</v>
      </c>
      <c r="R204" s="7">
        <f t="shared" si="20"/>
        <v>0</v>
      </c>
      <c r="S204" s="7">
        <f t="shared" si="21"/>
        <v>0</v>
      </c>
      <c r="T204" s="7">
        <f t="shared" si="22"/>
        <v>0</v>
      </c>
      <c r="U204" s="7"/>
      <c r="V204" s="7"/>
      <c r="W204" s="8"/>
    </row>
    <row r="205" spans="3:23" x14ac:dyDescent="0.3"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>
        <f t="shared" si="18"/>
        <v>0</v>
      </c>
      <c r="Q205" s="7">
        <f t="shared" si="19"/>
        <v>0</v>
      </c>
      <c r="R205" s="7">
        <f t="shared" si="20"/>
        <v>0</v>
      </c>
      <c r="S205" s="7">
        <f t="shared" si="21"/>
        <v>0</v>
      </c>
      <c r="T205" s="7">
        <f t="shared" si="22"/>
        <v>0</v>
      </c>
      <c r="U205" s="7"/>
      <c r="V205" s="7"/>
      <c r="W205" s="8"/>
    </row>
    <row r="206" spans="3:23" x14ac:dyDescent="0.3"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>
        <f t="shared" si="18"/>
        <v>0</v>
      </c>
      <c r="Q206" s="7">
        <f t="shared" si="19"/>
        <v>0</v>
      </c>
      <c r="R206" s="7">
        <f t="shared" si="20"/>
        <v>0</v>
      </c>
      <c r="S206" s="7">
        <f t="shared" si="21"/>
        <v>0</v>
      </c>
      <c r="T206" s="7">
        <f t="shared" si="22"/>
        <v>0</v>
      </c>
      <c r="U206" s="7"/>
      <c r="V206" s="7"/>
      <c r="W206" s="8"/>
    </row>
    <row r="207" spans="3:23" x14ac:dyDescent="0.3"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>
        <f t="shared" si="18"/>
        <v>0</v>
      </c>
      <c r="Q207" s="7">
        <f t="shared" si="19"/>
        <v>0</v>
      </c>
      <c r="R207" s="7">
        <f t="shared" si="20"/>
        <v>0</v>
      </c>
      <c r="S207" s="7">
        <f t="shared" si="21"/>
        <v>0</v>
      </c>
      <c r="T207" s="7">
        <f t="shared" si="22"/>
        <v>0</v>
      </c>
      <c r="U207" s="7"/>
      <c r="V207" s="7"/>
      <c r="W207" s="8"/>
    </row>
    <row r="208" spans="3:23" x14ac:dyDescent="0.3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f t="shared" si="18"/>
        <v>0</v>
      </c>
      <c r="Q208" s="7">
        <f t="shared" si="19"/>
        <v>0</v>
      </c>
      <c r="R208" s="7">
        <f t="shared" si="20"/>
        <v>0</v>
      </c>
      <c r="S208" s="7">
        <f t="shared" si="21"/>
        <v>0</v>
      </c>
      <c r="T208" s="7">
        <f t="shared" si="22"/>
        <v>0</v>
      </c>
      <c r="U208" s="7"/>
      <c r="V208" s="7"/>
      <c r="W208" s="8"/>
    </row>
    <row r="209" spans="3:23" x14ac:dyDescent="0.3"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>
        <f t="shared" si="18"/>
        <v>0</v>
      </c>
      <c r="Q209" s="7">
        <f t="shared" si="19"/>
        <v>0</v>
      </c>
      <c r="R209" s="7">
        <f t="shared" si="20"/>
        <v>0</v>
      </c>
      <c r="S209" s="7">
        <f t="shared" si="21"/>
        <v>0</v>
      </c>
      <c r="T209" s="7">
        <f t="shared" si="22"/>
        <v>0</v>
      </c>
      <c r="U209" s="7"/>
      <c r="V209" s="7"/>
      <c r="W209" s="8"/>
    </row>
    <row r="210" spans="3:23" x14ac:dyDescent="0.3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>
        <f t="shared" si="18"/>
        <v>0</v>
      </c>
      <c r="Q210" s="7">
        <f t="shared" si="19"/>
        <v>0</v>
      </c>
      <c r="R210" s="7">
        <f t="shared" si="20"/>
        <v>0</v>
      </c>
      <c r="S210" s="7">
        <f t="shared" si="21"/>
        <v>0</v>
      </c>
      <c r="T210" s="7">
        <f t="shared" si="22"/>
        <v>0</v>
      </c>
      <c r="U210" s="7"/>
      <c r="V210" s="7"/>
      <c r="W210" s="8"/>
    </row>
    <row r="211" spans="3:23" x14ac:dyDescent="0.3"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>
        <f t="shared" si="18"/>
        <v>0</v>
      </c>
      <c r="Q211" s="7">
        <f t="shared" si="19"/>
        <v>0</v>
      </c>
      <c r="R211" s="7">
        <f t="shared" si="20"/>
        <v>0</v>
      </c>
      <c r="S211" s="7">
        <f t="shared" si="21"/>
        <v>0</v>
      </c>
      <c r="T211" s="7">
        <f t="shared" si="22"/>
        <v>0</v>
      </c>
      <c r="U211" s="7"/>
      <c r="V211" s="7"/>
      <c r="W211" s="8"/>
    </row>
    <row r="212" spans="3:23" x14ac:dyDescent="0.3"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>
        <f t="shared" si="18"/>
        <v>0</v>
      </c>
      <c r="Q212" s="7">
        <f t="shared" si="19"/>
        <v>0</v>
      </c>
      <c r="R212" s="7">
        <f t="shared" si="20"/>
        <v>0</v>
      </c>
      <c r="S212" s="7">
        <f t="shared" si="21"/>
        <v>0</v>
      </c>
      <c r="T212" s="7">
        <f t="shared" si="22"/>
        <v>0</v>
      </c>
      <c r="U212" s="7"/>
      <c r="V212" s="7"/>
      <c r="W212" s="8"/>
    </row>
    <row r="213" spans="3:23" x14ac:dyDescent="0.3"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>
        <f t="shared" si="18"/>
        <v>0</v>
      </c>
      <c r="Q213" s="7">
        <f t="shared" si="19"/>
        <v>0</v>
      </c>
      <c r="R213" s="7">
        <f t="shared" si="20"/>
        <v>0</v>
      </c>
      <c r="S213" s="7">
        <f t="shared" si="21"/>
        <v>0</v>
      </c>
      <c r="T213" s="7">
        <f t="shared" si="22"/>
        <v>0</v>
      </c>
      <c r="U213" s="7"/>
      <c r="V213" s="7"/>
      <c r="W213" s="8"/>
    </row>
    <row r="214" spans="3:23" x14ac:dyDescent="0.3"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>
        <f t="shared" si="18"/>
        <v>0</v>
      </c>
      <c r="Q214" s="7">
        <f t="shared" si="19"/>
        <v>0</v>
      </c>
      <c r="R214" s="7">
        <f t="shared" si="20"/>
        <v>0</v>
      </c>
      <c r="S214" s="7">
        <f t="shared" si="21"/>
        <v>0</v>
      </c>
      <c r="T214" s="7">
        <f t="shared" si="22"/>
        <v>0</v>
      </c>
      <c r="U214" s="7"/>
      <c r="V214" s="7"/>
      <c r="W214" s="8"/>
    </row>
    <row r="215" spans="3:23" x14ac:dyDescent="0.3"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>
        <f t="shared" si="18"/>
        <v>0</v>
      </c>
      <c r="Q215" s="7">
        <f t="shared" si="19"/>
        <v>0</v>
      </c>
      <c r="R215" s="7">
        <f t="shared" si="20"/>
        <v>0</v>
      </c>
      <c r="S215" s="7">
        <f t="shared" si="21"/>
        <v>0</v>
      </c>
      <c r="T215" s="7">
        <f t="shared" si="22"/>
        <v>0</v>
      </c>
      <c r="U215" s="7"/>
      <c r="V215" s="7"/>
      <c r="W215" s="8"/>
    </row>
    <row r="216" spans="3:23" x14ac:dyDescent="0.3"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>
        <f t="shared" si="18"/>
        <v>0</v>
      </c>
      <c r="Q216" s="7">
        <f t="shared" si="19"/>
        <v>0</v>
      </c>
      <c r="R216" s="7">
        <f t="shared" si="20"/>
        <v>0</v>
      </c>
      <c r="S216" s="7">
        <f t="shared" si="21"/>
        <v>0</v>
      </c>
      <c r="T216" s="7">
        <f t="shared" si="22"/>
        <v>0</v>
      </c>
      <c r="U216" s="7"/>
      <c r="V216" s="7"/>
      <c r="W216" s="8"/>
    </row>
    <row r="217" spans="3:23" x14ac:dyDescent="0.3"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>
        <f t="shared" si="18"/>
        <v>0</v>
      </c>
      <c r="Q217" s="7">
        <f t="shared" si="19"/>
        <v>0</v>
      </c>
      <c r="R217" s="7">
        <f t="shared" si="20"/>
        <v>0</v>
      </c>
      <c r="S217" s="7">
        <f t="shared" si="21"/>
        <v>0</v>
      </c>
      <c r="T217" s="7">
        <f t="shared" si="22"/>
        <v>0</v>
      </c>
      <c r="U217" s="7"/>
      <c r="V217" s="7"/>
      <c r="W217" s="8"/>
    </row>
    <row r="218" spans="3:23" x14ac:dyDescent="0.3"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>
        <f t="shared" si="18"/>
        <v>0</v>
      </c>
      <c r="Q218" s="7">
        <f t="shared" si="19"/>
        <v>0</v>
      </c>
      <c r="R218" s="7">
        <f t="shared" si="20"/>
        <v>0</v>
      </c>
      <c r="S218" s="7">
        <f t="shared" si="21"/>
        <v>0</v>
      </c>
      <c r="T218" s="7">
        <f t="shared" si="22"/>
        <v>0</v>
      </c>
      <c r="U218" s="7"/>
      <c r="V218" s="7"/>
      <c r="W218" s="8"/>
    </row>
    <row r="219" spans="3:23" x14ac:dyDescent="0.3"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>
        <f t="shared" si="18"/>
        <v>0</v>
      </c>
      <c r="Q219" s="7">
        <f t="shared" si="19"/>
        <v>0</v>
      </c>
      <c r="R219" s="7">
        <f t="shared" si="20"/>
        <v>0</v>
      </c>
      <c r="S219" s="7">
        <f t="shared" si="21"/>
        <v>0</v>
      </c>
      <c r="T219" s="7">
        <f t="shared" si="22"/>
        <v>0</v>
      </c>
      <c r="U219" s="7"/>
      <c r="V219" s="7"/>
      <c r="W219" s="8"/>
    </row>
    <row r="220" spans="3:23" x14ac:dyDescent="0.3"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>
        <f t="shared" si="18"/>
        <v>0</v>
      </c>
      <c r="Q220" s="7">
        <f t="shared" si="19"/>
        <v>0</v>
      </c>
      <c r="R220" s="7">
        <f t="shared" si="20"/>
        <v>0</v>
      </c>
      <c r="S220" s="7">
        <f t="shared" si="21"/>
        <v>0</v>
      </c>
      <c r="T220" s="7">
        <f t="shared" si="22"/>
        <v>0</v>
      </c>
      <c r="U220" s="7"/>
      <c r="V220" s="7"/>
      <c r="W220" s="8"/>
    </row>
    <row r="221" spans="3:23" x14ac:dyDescent="0.3"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>
        <f t="shared" si="18"/>
        <v>0</v>
      </c>
      <c r="Q221" s="7">
        <f t="shared" si="19"/>
        <v>0</v>
      </c>
      <c r="R221" s="7">
        <f t="shared" si="20"/>
        <v>0</v>
      </c>
      <c r="S221" s="7">
        <f t="shared" si="21"/>
        <v>0</v>
      </c>
      <c r="T221" s="7">
        <f t="shared" si="22"/>
        <v>0</v>
      </c>
      <c r="U221" s="7"/>
      <c r="V221" s="7"/>
      <c r="W221" s="8"/>
    </row>
    <row r="222" spans="3:23" x14ac:dyDescent="0.3"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>
        <f t="shared" si="18"/>
        <v>0</v>
      </c>
      <c r="Q222" s="7">
        <f t="shared" si="19"/>
        <v>0</v>
      </c>
      <c r="R222" s="7">
        <f t="shared" si="20"/>
        <v>0</v>
      </c>
      <c r="S222" s="7">
        <f t="shared" si="21"/>
        <v>0</v>
      </c>
      <c r="T222" s="7">
        <f t="shared" si="22"/>
        <v>0</v>
      </c>
      <c r="U222" s="7"/>
      <c r="V222" s="7"/>
      <c r="W222" s="8"/>
    </row>
    <row r="223" spans="3:23" x14ac:dyDescent="0.3"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>
        <f t="shared" si="18"/>
        <v>0</v>
      </c>
      <c r="Q223" s="7">
        <f t="shared" si="19"/>
        <v>0</v>
      </c>
      <c r="R223" s="7">
        <f t="shared" si="20"/>
        <v>0</v>
      </c>
      <c r="S223" s="7">
        <f t="shared" si="21"/>
        <v>0</v>
      </c>
      <c r="T223" s="7">
        <f t="shared" si="22"/>
        <v>0</v>
      </c>
      <c r="U223" s="7"/>
      <c r="V223" s="7"/>
      <c r="W223" s="8"/>
    </row>
    <row r="224" spans="3:23" x14ac:dyDescent="0.3"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>
        <f t="shared" si="18"/>
        <v>0</v>
      </c>
      <c r="Q224" s="7">
        <f t="shared" si="19"/>
        <v>0</v>
      </c>
      <c r="R224" s="7">
        <f t="shared" si="20"/>
        <v>0</v>
      </c>
      <c r="S224" s="7">
        <f t="shared" si="21"/>
        <v>0</v>
      </c>
      <c r="T224" s="7">
        <f t="shared" si="22"/>
        <v>0</v>
      </c>
      <c r="U224" s="7"/>
      <c r="V224" s="7"/>
      <c r="W224" s="8"/>
    </row>
    <row r="225" spans="3:23" x14ac:dyDescent="0.3"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>
        <f t="shared" si="18"/>
        <v>0</v>
      </c>
      <c r="Q225" s="7">
        <f t="shared" si="19"/>
        <v>0</v>
      </c>
      <c r="R225" s="7">
        <f t="shared" si="20"/>
        <v>0</v>
      </c>
      <c r="S225" s="7">
        <f t="shared" si="21"/>
        <v>0</v>
      </c>
      <c r="T225" s="7">
        <f t="shared" si="22"/>
        <v>0</v>
      </c>
      <c r="U225" s="7"/>
      <c r="V225" s="7"/>
      <c r="W225" s="8"/>
    </row>
    <row r="226" spans="3:23" x14ac:dyDescent="0.3"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>
        <f t="shared" si="18"/>
        <v>0</v>
      </c>
      <c r="Q226" s="7">
        <f t="shared" si="19"/>
        <v>0</v>
      </c>
      <c r="R226" s="7">
        <f t="shared" si="20"/>
        <v>0</v>
      </c>
      <c r="S226" s="7">
        <f t="shared" si="21"/>
        <v>0</v>
      </c>
      <c r="T226" s="7">
        <f t="shared" si="22"/>
        <v>0</v>
      </c>
      <c r="U226" s="7"/>
      <c r="V226" s="7"/>
      <c r="W226" s="8"/>
    </row>
    <row r="227" spans="3:23" x14ac:dyDescent="0.3"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>
        <f t="shared" si="18"/>
        <v>0</v>
      </c>
      <c r="Q227" s="7">
        <f t="shared" si="19"/>
        <v>0</v>
      </c>
      <c r="R227" s="7">
        <f t="shared" si="20"/>
        <v>0</v>
      </c>
      <c r="S227" s="7">
        <f t="shared" si="21"/>
        <v>0</v>
      </c>
      <c r="T227" s="7">
        <f t="shared" si="22"/>
        <v>0</v>
      </c>
      <c r="U227" s="7"/>
      <c r="V227" s="7"/>
      <c r="W227" s="8"/>
    </row>
    <row r="228" spans="3:23" x14ac:dyDescent="0.3"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>
        <f t="shared" si="18"/>
        <v>0</v>
      </c>
      <c r="Q228" s="7">
        <f t="shared" si="19"/>
        <v>0</v>
      </c>
      <c r="R228" s="7">
        <f t="shared" si="20"/>
        <v>0</v>
      </c>
      <c r="S228" s="7">
        <f t="shared" si="21"/>
        <v>0</v>
      </c>
      <c r="T228" s="7">
        <f t="shared" si="22"/>
        <v>0</v>
      </c>
      <c r="U228" s="7"/>
      <c r="V228" s="7"/>
      <c r="W228" s="8"/>
    </row>
    <row r="229" spans="3:23" x14ac:dyDescent="0.3"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>
        <f t="shared" si="18"/>
        <v>0</v>
      </c>
      <c r="Q229" s="7">
        <f t="shared" si="19"/>
        <v>0</v>
      </c>
      <c r="R229" s="7">
        <f t="shared" si="20"/>
        <v>0</v>
      </c>
      <c r="S229" s="7">
        <f t="shared" si="21"/>
        <v>0</v>
      </c>
      <c r="T229" s="7">
        <f t="shared" si="22"/>
        <v>0</v>
      </c>
      <c r="U229" s="7"/>
      <c r="V229" s="7"/>
      <c r="W229" s="8"/>
    </row>
    <row r="230" spans="3:23" x14ac:dyDescent="0.3"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>
        <f t="shared" si="18"/>
        <v>0</v>
      </c>
      <c r="Q230" s="7">
        <f t="shared" si="19"/>
        <v>0</v>
      </c>
      <c r="R230" s="7">
        <f t="shared" si="20"/>
        <v>0</v>
      </c>
      <c r="S230" s="7">
        <f t="shared" si="21"/>
        <v>0</v>
      </c>
      <c r="T230" s="7">
        <f t="shared" si="22"/>
        <v>0</v>
      </c>
      <c r="U230" s="7"/>
      <c r="V230" s="7"/>
      <c r="W230" s="8"/>
    </row>
    <row r="231" spans="3:23" x14ac:dyDescent="0.3"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>
        <f t="shared" si="18"/>
        <v>0</v>
      </c>
      <c r="Q231" s="7">
        <f t="shared" si="19"/>
        <v>0</v>
      </c>
      <c r="R231" s="7">
        <f t="shared" si="20"/>
        <v>0</v>
      </c>
      <c r="S231" s="7">
        <f t="shared" si="21"/>
        <v>0</v>
      </c>
      <c r="T231" s="7">
        <f t="shared" si="22"/>
        <v>0</v>
      </c>
      <c r="U231" s="7"/>
      <c r="V231" s="7"/>
      <c r="W231" s="8"/>
    </row>
    <row r="232" spans="3:23" x14ac:dyDescent="0.3"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>
        <f t="shared" si="18"/>
        <v>0</v>
      </c>
      <c r="Q232" s="7">
        <f t="shared" si="19"/>
        <v>0</v>
      </c>
      <c r="R232" s="7">
        <f t="shared" si="20"/>
        <v>0</v>
      </c>
      <c r="S232" s="7">
        <f t="shared" si="21"/>
        <v>0</v>
      </c>
      <c r="T232" s="7">
        <f t="shared" si="22"/>
        <v>0</v>
      </c>
      <c r="U232" s="7"/>
      <c r="V232" s="7"/>
      <c r="W232" s="8"/>
    </row>
    <row r="233" spans="3:23" x14ac:dyDescent="0.3"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>
        <f t="shared" si="18"/>
        <v>0</v>
      </c>
      <c r="Q233" s="7">
        <f t="shared" si="19"/>
        <v>0</v>
      </c>
      <c r="R233" s="7">
        <f t="shared" si="20"/>
        <v>0</v>
      </c>
      <c r="S233" s="7">
        <f t="shared" si="21"/>
        <v>0</v>
      </c>
      <c r="T233" s="7">
        <f t="shared" si="22"/>
        <v>0</v>
      </c>
      <c r="U233" s="7"/>
      <c r="V233" s="7"/>
      <c r="W233" s="8"/>
    </row>
    <row r="234" spans="3:23" x14ac:dyDescent="0.3"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>
        <f t="shared" si="18"/>
        <v>0</v>
      </c>
      <c r="Q234" s="7">
        <f t="shared" si="19"/>
        <v>0</v>
      </c>
      <c r="R234" s="7">
        <f t="shared" si="20"/>
        <v>0</v>
      </c>
      <c r="S234" s="7">
        <f t="shared" si="21"/>
        <v>0</v>
      </c>
      <c r="T234" s="7">
        <f t="shared" si="22"/>
        <v>0</v>
      </c>
      <c r="U234" s="7"/>
      <c r="V234" s="7"/>
      <c r="W234" s="8"/>
    </row>
    <row r="235" spans="3:23" x14ac:dyDescent="0.3"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>
        <f t="shared" si="18"/>
        <v>0</v>
      </c>
      <c r="Q235" s="7">
        <f t="shared" si="19"/>
        <v>0</v>
      </c>
      <c r="R235" s="7">
        <f t="shared" si="20"/>
        <v>0</v>
      </c>
      <c r="S235" s="7">
        <f t="shared" si="21"/>
        <v>0</v>
      </c>
      <c r="T235" s="7">
        <f t="shared" si="22"/>
        <v>0</v>
      </c>
      <c r="U235" s="7"/>
      <c r="V235" s="7"/>
      <c r="W235" s="8"/>
    </row>
    <row r="236" spans="3:23" x14ac:dyDescent="0.3"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>
        <f t="shared" si="18"/>
        <v>0</v>
      </c>
      <c r="Q236" s="7">
        <f t="shared" si="19"/>
        <v>0</v>
      </c>
      <c r="R236" s="7">
        <f t="shared" si="20"/>
        <v>0</v>
      </c>
      <c r="S236" s="7">
        <f t="shared" si="21"/>
        <v>0</v>
      </c>
      <c r="T236" s="7">
        <f t="shared" si="22"/>
        <v>0</v>
      </c>
      <c r="U236" s="7"/>
      <c r="V236" s="7"/>
      <c r="W236" s="8"/>
    </row>
    <row r="237" spans="3:23" x14ac:dyDescent="0.3"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>
        <f t="shared" si="18"/>
        <v>0</v>
      </c>
      <c r="Q237" s="7">
        <f t="shared" si="19"/>
        <v>0</v>
      </c>
      <c r="R237" s="7">
        <f t="shared" si="20"/>
        <v>0</v>
      </c>
      <c r="S237" s="7">
        <f t="shared" si="21"/>
        <v>0</v>
      </c>
      <c r="T237" s="7">
        <f t="shared" si="22"/>
        <v>0</v>
      </c>
      <c r="U237" s="7"/>
      <c r="V237" s="7"/>
      <c r="W237" s="8"/>
    </row>
    <row r="238" spans="3:23" x14ac:dyDescent="0.3"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>
        <f t="shared" si="18"/>
        <v>0</v>
      </c>
      <c r="Q238" s="7">
        <f t="shared" si="19"/>
        <v>0</v>
      </c>
      <c r="R238" s="7">
        <f t="shared" si="20"/>
        <v>0</v>
      </c>
      <c r="S238" s="7">
        <f t="shared" si="21"/>
        <v>0</v>
      </c>
      <c r="T238" s="7">
        <f t="shared" si="22"/>
        <v>0</v>
      </c>
      <c r="U238" s="7"/>
      <c r="V238" s="7"/>
      <c r="W238" s="8"/>
    </row>
    <row r="239" spans="3:23" x14ac:dyDescent="0.3"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>
        <f t="shared" si="18"/>
        <v>0</v>
      </c>
      <c r="Q239" s="7">
        <f t="shared" si="19"/>
        <v>0</v>
      </c>
      <c r="R239" s="7">
        <f t="shared" si="20"/>
        <v>0</v>
      </c>
      <c r="S239" s="7">
        <f t="shared" si="21"/>
        <v>0</v>
      </c>
      <c r="T239" s="7">
        <f t="shared" si="22"/>
        <v>0</v>
      </c>
      <c r="U239" s="7"/>
      <c r="V239" s="7"/>
      <c r="W239" s="8"/>
    </row>
    <row r="240" spans="3:23" x14ac:dyDescent="0.3"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>
        <f t="shared" si="18"/>
        <v>0</v>
      </c>
      <c r="Q240" s="7">
        <f t="shared" si="19"/>
        <v>0</v>
      </c>
      <c r="R240" s="7">
        <f t="shared" si="20"/>
        <v>0</v>
      </c>
      <c r="S240" s="7">
        <f t="shared" si="21"/>
        <v>0</v>
      </c>
      <c r="T240" s="7">
        <f t="shared" si="22"/>
        <v>0</v>
      </c>
      <c r="U240" s="7"/>
      <c r="V240" s="7"/>
      <c r="W240" s="8"/>
    </row>
    <row r="241" spans="3:23" x14ac:dyDescent="0.3"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>
        <f t="shared" si="18"/>
        <v>0</v>
      </c>
      <c r="Q241" s="7">
        <f t="shared" si="19"/>
        <v>0</v>
      </c>
      <c r="R241" s="7">
        <f t="shared" si="20"/>
        <v>0</v>
      </c>
      <c r="S241" s="7">
        <f t="shared" si="21"/>
        <v>0</v>
      </c>
      <c r="T241" s="7">
        <f t="shared" si="22"/>
        <v>0</v>
      </c>
      <c r="U241" s="7"/>
      <c r="V241" s="7"/>
      <c r="W241" s="8"/>
    </row>
    <row r="242" spans="3:23" x14ac:dyDescent="0.3"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>
        <f t="shared" si="18"/>
        <v>0</v>
      </c>
      <c r="Q242" s="7">
        <f t="shared" si="19"/>
        <v>0</v>
      </c>
      <c r="R242" s="7">
        <f t="shared" si="20"/>
        <v>0</v>
      </c>
      <c r="S242" s="7">
        <f t="shared" si="21"/>
        <v>0</v>
      </c>
      <c r="T242" s="7">
        <f t="shared" si="22"/>
        <v>0</v>
      </c>
      <c r="U242" s="7"/>
      <c r="V242" s="7"/>
      <c r="W242" s="8"/>
    </row>
    <row r="243" spans="3:23" x14ac:dyDescent="0.3"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>
        <f t="shared" si="18"/>
        <v>0</v>
      </c>
      <c r="Q243" s="7">
        <f t="shared" si="19"/>
        <v>0</v>
      </c>
      <c r="R243" s="7">
        <f t="shared" si="20"/>
        <v>0</v>
      </c>
      <c r="S243" s="7">
        <f t="shared" si="21"/>
        <v>0</v>
      </c>
      <c r="T243" s="7">
        <f t="shared" si="22"/>
        <v>0</v>
      </c>
      <c r="U243" s="7"/>
      <c r="V243" s="7"/>
      <c r="W243" s="8"/>
    </row>
    <row r="244" spans="3:23" x14ac:dyDescent="0.3"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>
        <f t="shared" si="18"/>
        <v>0</v>
      </c>
      <c r="Q244" s="7">
        <f t="shared" si="19"/>
        <v>0</v>
      </c>
      <c r="R244" s="7">
        <f t="shared" si="20"/>
        <v>0</v>
      </c>
      <c r="S244" s="7">
        <f t="shared" si="21"/>
        <v>0</v>
      </c>
      <c r="T244" s="7">
        <f t="shared" si="22"/>
        <v>0</v>
      </c>
      <c r="U244" s="7"/>
      <c r="V244" s="7"/>
      <c r="W244" s="8"/>
    </row>
    <row r="245" spans="3:23" x14ac:dyDescent="0.3"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>
        <f t="shared" si="18"/>
        <v>0</v>
      </c>
      <c r="Q245" s="7">
        <f t="shared" si="19"/>
        <v>0</v>
      </c>
      <c r="R245" s="7">
        <f t="shared" si="20"/>
        <v>0</v>
      </c>
      <c r="S245" s="7">
        <f t="shared" si="21"/>
        <v>0</v>
      </c>
      <c r="T245" s="7">
        <f t="shared" si="22"/>
        <v>0</v>
      </c>
      <c r="U245" s="7"/>
      <c r="V245" s="7"/>
      <c r="W245" s="8"/>
    </row>
    <row r="246" spans="3:23" x14ac:dyDescent="0.3"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>
        <f t="shared" si="18"/>
        <v>0</v>
      </c>
      <c r="Q246" s="7">
        <f t="shared" si="19"/>
        <v>0</v>
      </c>
      <c r="R246" s="7">
        <f t="shared" si="20"/>
        <v>0</v>
      </c>
      <c r="S246" s="7">
        <f t="shared" si="21"/>
        <v>0</v>
      </c>
      <c r="T246" s="7">
        <f t="shared" si="22"/>
        <v>0</v>
      </c>
      <c r="U246" s="7"/>
      <c r="V246" s="7"/>
      <c r="W246" s="8"/>
    </row>
    <row r="247" spans="3:23" x14ac:dyDescent="0.3"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>
        <f t="shared" si="18"/>
        <v>0</v>
      </c>
      <c r="Q247" s="7">
        <f t="shared" si="19"/>
        <v>0</v>
      </c>
      <c r="R247" s="7">
        <f t="shared" si="20"/>
        <v>0</v>
      </c>
      <c r="S247" s="7">
        <f t="shared" si="21"/>
        <v>0</v>
      </c>
      <c r="T247" s="7">
        <f t="shared" si="22"/>
        <v>0</v>
      </c>
      <c r="U247" s="7"/>
      <c r="V247" s="7"/>
      <c r="W247" s="8"/>
    </row>
    <row r="248" spans="3:23" x14ac:dyDescent="0.3"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>
        <f t="shared" si="18"/>
        <v>0</v>
      </c>
      <c r="Q248" s="7">
        <f t="shared" si="19"/>
        <v>0</v>
      </c>
      <c r="R248" s="7">
        <f t="shared" si="20"/>
        <v>0</v>
      </c>
      <c r="S248" s="7">
        <f t="shared" si="21"/>
        <v>0</v>
      </c>
      <c r="T248" s="7">
        <f t="shared" si="22"/>
        <v>0</v>
      </c>
      <c r="U248" s="7"/>
      <c r="V248" s="7"/>
      <c r="W248" s="8"/>
    </row>
    <row r="249" spans="3:23" x14ac:dyDescent="0.3"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>
        <f t="shared" si="18"/>
        <v>0</v>
      </c>
      <c r="Q249" s="7">
        <f t="shared" si="19"/>
        <v>0</v>
      </c>
      <c r="R249" s="7">
        <f t="shared" si="20"/>
        <v>0</v>
      </c>
      <c r="S249" s="7">
        <f t="shared" si="21"/>
        <v>0</v>
      </c>
      <c r="T249" s="7">
        <f t="shared" si="22"/>
        <v>0</v>
      </c>
      <c r="U249" s="7"/>
      <c r="V249" s="7"/>
      <c r="W249" s="8"/>
    </row>
    <row r="250" spans="3:23" x14ac:dyDescent="0.3"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>
        <f t="shared" si="18"/>
        <v>0</v>
      </c>
      <c r="Q250" s="7">
        <f t="shared" si="19"/>
        <v>0</v>
      </c>
      <c r="R250" s="7">
        <f t="shared" si="20"/>
        <v>0</v>
      </c>
      <c r="S250" s="7">
        <f t="shared" si="21"/>
        <v>0</v>
      </c>
      <c r="T250" s="7">
        <f t="shared" si="22"/>
        <v>0</v>
      </c>
      <c r="U250" s="7"/>
      <c r="V250" s="7"/>
      <c r="W250" s="8"/>
    </row>
    <row r="251" spans="3:23" x14ac:dyDescent="0.3"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>
        <f t="shared" si="18"/>
        <v>0</v>
      </c>
      <c r="Q251" s="7">
        <f t="shared" si="19"/>
        <v>0</v>
      </c>
      <c r="R251" s="7">
        <f t="shared" si="20"/>
        <v>0</v>
      </c>
      <c r="S251" s="7">
        <f t="shared" si="21"/>
        <v>0</v>
      </c>
      <c r="T251" s="7">
        <f t="shared" si="22"/>
        <v>0</v>
      </c>
      <c r="U251" s="7"/>
      <c r="V251" s="7"/>
      <c r="W251" s="8"/>
    </row>
    <row r="252" spans="3:23" x14ac:dyDescent="0.3"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>
        <f t="shared" si="18"/>
        <v>0</v>
      </c>
      <c r="Q252" s="7">
        <f t="shared" si="19"/>
        <v>0</v>
      </c>
      <c r="R252" s="7">
        <f t="shared" si="20"/>
        <v>0</v>
      </c>
      <c r="S252" s="7">
        <f t="shared" si="21"/>
        <v>0</v>
      </c>
      <c r="T252" s="7">
        <f t="shared" si="22"/>
        <v>0</v>
      </c>
      <c r="U252" s="7"/>
      <c r="V252" s="7"/>
      <c r="W252" s="8"/>
    </row>
    <row r="253" spans="3:23" x14ac:dyDescent="0.3"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>
        <f t="shared" si="18"/>
        <v>0</v>
      </c>
      <c r="Q253" s="7">
        <f t="shared" si="19"/>
        <v>0</v>
      </c>
      <c r="R253" s="7">
        <f t="shared" si="20"/>
        <v>0</v>
      </c>
      <c r="S253" s="7">
        <f t="shared" si="21"/>
        <v>0</v>
      </c>
      <c r="T253" s="7">
        <f t="shared" si="22"/>
        <v>0</v>
      </c>
      <c r="U253" s="7"/>
      <c r="V253" s="7"/>
      <c r="W253" s="8"/>
    </row>
    <row r="254" spans="3:23" x14ac:dyDescent="0.3"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>
        <f t="shared" si="18"/>
        <v>0</v>
      </c>
      <c r="Q254" s="7">
        <f t="shared" si="19"/>
        <v>0</v>
      </c>
      <c r="R254" s="7">
        <f t="shared" si="20"/>
        <v>0</v>
      </c>
      <c r="S254" s="7">
        <f t="shared" si="21"/>
        <v>0</v>
      </c>
      <c r="T254" s="7">
        <f t="shared" si="22"/>
        <v>0</v>
      </c>
      <c r="U254" s="7"/>
      <c r="V254" s="7"/>
      <c r="W254" s="8"/>
    </row>
    <row r="255" spans="3:23" x14ac:dyDescent="0.3"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>
        <f t="shared" si="18"/>
        <v>0</v>
      </c>
      <c r="Q255" s="7">
        <f t="shared" si="19"/>
        <v>0</v>
      </c>
      <c r="R255" s="7">
        <f t="shared" si="20"/>
        <v>0</v>
      </c>
      <c r="S255" s="7">
        <f t="shared" si="21"/>
        <v>0</v>
      </c>
      <c r="T255" s="7">
        <f t="shared" si="22"/>
        <v>0</v>
      </c>
      <c r="U255" s="7"/>
      <c r="V255" s="7"/>
      <c r="W255" s="8"/>
    </row>
    <row r="256" spans="3:23" x14ac:dyDescent="0.3"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>
        <f t="shared" si="18"/>
        <v>0</v>
      </c>
      <c r="Q256" s="7">
        <f t="shared" si="19"/>
        <v>0</v>
      </c>
      <c r="R256" s="7">
        <f t="shared" si="20"/>
        <v>0</v>
      </c>
      <c r="S256" s="7">
        <f t="shared" si="21"/>
        <v>0</v>
      </c>
      <c r="T256" s="7">
        <f t="shared" si="22"/>
        <v>0</v>
      </c>
      <c r="U256" s="7"/>
      <c r="V256" s="7"/>
      <c r="W256" s="8"/>
    </row>
    <row r="257" spans="3:23" x14ac:dyDescent="0.3"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>
        <f t="shared" si="18"/>
        <v>0</v>
      </c>
      <c r="Q257" s="7">
        <f t="shared" si="19"/>
        <v>0</v>
      </c>
      <c r="R257" s="7">
        <f t="shared" si="20"/>
        <v>0</v>
      </c>
      <c r="S257" s="7">
        <f t="shared" si="21"/>
        <v>0</v>
      </c>
      <c r="T257" s="7">
        <f t="shared" si="22"/>
        <v>0</v>
      </c>
      <c r="U257" s="7"/>
      <c r="V257" s="7"/>
      <c r="W257" s="8"/>
    </row>
    <row r="258" spans="3:23" x14ac:dyDescent="0.3"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>
        <f t="shared" ref="P258:P301" si="23">SUM(D258:F258)</f>
        <v>0</v>
      </c>
      <c r="Q258" s="7">
        <f t="shared" ref="Q258:Q301" si="24">SUM(G258:I258)</f>
        <v>0</v>
      </c>
      <c r="R258" s="7">
        <f t="shared" ref="R258:R301" si="25">SUM(J258:L258)</f>
        <v>0</v>
      </c>
      <c r="S258" s="7">
        <f t="shared" ref="S258:S301" si="26">SUM(M258:O258)</f>
        <v>0</v>
      </c>
      <c r="T258" s="7">
        <f t="shared" ref="T258:T301" si="27">SUM(D258:O258)</f>
        <v>0</v>
      </c>
      <c r="U258" s="7"/>
      <c r="V258" s="7"/>
      <c r="W258" s="8"/>
    </row>
    <row r="259" spans="3:23" x14ac:dyDescent="0.3"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>
        <f t="shared" si="23"/>
        <v>0</v>
      </c>
      <c r="Q259" s="7">
        <f t="shared" si="24"/>
        <v>0</v>
      </c>
      <c r="R259" s="7">
        <f t="shared" si="25"/>
        <v>0</v>
      </c>
      <c r="S259" s="7">
        <f t="shared" si="26"/>
        <v>0</v>
      </c>
      <c r="T259" s="7">
        <f t="shared" si="27"/>
        <v>0</v>
      </c>
      <c r="U259" s="7"/>
      <c r="V259" s="7"/>
      <c r="W259" s="8"/>
    </row>
    <row r="260" spans="3:23" x14ac:dyDescent="0.3"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>
        <f t="shared" si="23"/>
        <v>0</v>
      </c>
      <c r="Q260" s="7">
        <f t="shared" si="24"/>
        <v>0</v>
      </c>
      <c r="R260" s="7">
        <f t="shared" si="25"/>
        <v>0</v>
      </c>
      <c r="S260" s="7">
        <f t="shared" si="26"/>
        <v>0</v>
      </c>
      <c r="T260" s="7">
        <f t="shared" si="27"/>
        <v>0</v>
      </c>
      <c r="U260" s="7"/>
      <c r="V260" s="7"/>
      <c r="W260" s="8"/>
    </row>
    <row r="261" spans="3:23" x14ac:dyDescent="0.3"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>
        <f t="shared" si="23"/>
        <v>0</v>
      </c>
      <c r="Q261" s="7">
        <f t="shared" si="24"/>
        <v>0</v>
      </c>
      <c r="R261" s="7">
        <f t="shared" si="25"/>
        <v>0</v>
      </c>
      <c r="S261" s="7">
        <f t="shared" si="26"/>
        <v>0</v>
      </c>
      <c r="T261" s="7">
        <f t="shared" si="27"/>
        <v>0</v>
      </c>
      <c r="U261" s="7"/>
      <c r="V261" s="7"/>
      <c r="W261" s="8"/>
    </row>
    <row r="262" spans="3:23" x14ac:dyDescent="0.3"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>
        <f t="shared" si="23"/>
        <v>0</v>
      </c>
      <c r="Q262" s="7">
        <f t="shared" si="24"/>
        <v>0</v>
      </c>
      <c r="R262" s="7">
        <f t="shared" si="25"/>
        <v>0</v>
      </c>
      <c r="S262" s="7">
        <f t="shared" si="26"/>
        <v>0</v>
      </c>
      <c r="T262" s="7">
        <f t="shared" si="27"/>
        <v>0</v>
      </c>
      <c r="U262" s="7"/>
      <c r="V262" s="7"/>
      <c r="W262" s="8"/>
    </row>
    <row r="263" spans="3:23" x14ac:dyDescent="0.3"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>
        <f t="shared" si="23"/>
        <v>0</v>
      </c>
      <c r="Q263" s="7">
        <f t="shared" si="24"/>
        <v>0</v>
      </c>
      <c r="R263" s="7">
        <f t="shared" si="25"/>
        <v>0</v>
      </c>
      <c r="S263" s="7">
        <f t="shared" si="26"/>
        <v>0</v>
      </c>
      <c r="T263" s="7">
        <f t="shared" si="27"/>
        <v>0</v>
      </c>
      <c r="U263" s="7"/>
      <c r="V263" s="7"/>
      <c r="W263" s="8"/>
    </row>
    <row r="264" spans="3:23" x14ac:dyDescent="0.3"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>
        <f t="shared" si="23"/>
        <v>0</v>
      </c>
      <c r="Q264" s="7">
        <f t="shared" si="24"/>
        <v>0</v>
      </c>
      <c r="R264" s="7">
        <f t="shared" si="25"/>
        <v>0</v>
      </c>
      <c r="S264" s="7">
        <f t="shared" si="26"/>
        <v>0</v>
      </c>
      <c r="T264" s="7">
        <f t="shared" si="27"/>
        <v>0</v>
      </c>
      <c r="U264" s="7"/>
      <c r="V264" s="7"/>
      <c r="W264" s="8"/>
    </row>
    <row r="265" spans="3:23" x14ac:dyDescent="0.3"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>
        <f t="shared" si="23"/>
        <v>0</v>
      </c>
      <c r="Q265" s="7">
        <f t="shared" si="24"/>
        <v>0</v>
      </c>
      <c r="R265" s="7">
        <f t="shared" si="25"/>
        <v>0</v>
      </c>
      <c r="S265" s="7">
        <f t="shared" si="26"/>
        <v>0</v>
      </c>
      <c r="T265" s="7">
        <f t="shared" si="27"/>
        <v>0</v>
      </c>
      <c r="U265" s="7"/>
      <c r="V265" s="7"/>
      <c r="W265" s="8"/>
    </row>
    <row r="266" spans="3:23" x14ac:dyDescent="0.3"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>
        <f t="shared" si="23"/>
        <v>0</v>
      </c>
      <c r="Q266" s="7">
        <f t="shared" si="24"/>
        <v>0</v>
      </c>
      <c r="R266" s="7">
        <f t="shared" si="25"/>
        <v>0</v>
      </c>
      <c r="S266" s="7">
        <f t="shared" si="26"/>
        <v>0</v>
      </c>
      <c r="T266" s="7">
        <f t="shared" si="27"/>
        <v>0</v>
      </c>
      <c r="U266" s="7"/>
      <c r="V266" s="7"/>
      <c r="W266" s="8"/>
    </row>
    <row r="267" spans="3:23" x14ac:dyDescent="0.3"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>
        <f t="shared" si="23"/>
        <v>0</v>
      </c>
      <c r="Q267" s="7">
        <f t="shared" si="24"/>
        <v>0</v>
      </c>
      <c r="R267" s="7">
        <f t="shared" si="25"/>
        <v>0</v>
      </c>
      <c r="S267" s="7">
        <f t="shared" si="26"/>
        <v>0</v>
      </c>
      <c r="T267" s="7">
        <f t="shared" si="27"/>
        <v>0</v>
      </c>
      <c r="U267" s="7"/>
      <c r="V267" s="7"/>
      <c r="W267" s="8"/>
    </row>
    <row r="268" spans="3:23" x14ac:dyDescent="0.3"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>
        <f t="shared" si="23"/>
        <v>0</v>
      </c>
      <c r="Q268" s="7">
        <f t="shared" si="24"/>
        <v>0</v>
      </c>
      <c r="R268" s="7">
        <f t="shared" si="25"/>
        <v>0</v>
      </c>
      <c r="S268" s="7">
        <f t="shared" si="26"/>
        <v>0</v>
      </c>
      <c r="T268" s="7">
        <f t="shared" si="27"/>
        <v>0</v>
      </c>
      <c r="U268" s="7"/>
      <c r="V268" s="7"/>
      <c r="W268" s="8"/>
    </row>
    <row r="269" spans="3:23" x14ac:dyDescent="0.3"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>
        <f t="shared" si="23"/>
        <v>0</v>
      </c>
      <c r="Q269" s="7">
        <f t="shared" si="24"/>
        <v>0</v>
      </c>
      <c r="R269" s="7">
        <f t="shared" si="25"/>
        <v>0</v>
      </c>
      <c r="S269" s="7">
        <f t="shared" si="26"/>
        <v>0</v>
      </c>
      <c r="T269" s="7">
        <f t="shared" si="27"/>
        <v>0</v>
      </c>
      <c r="U269" s="7"/>
      <c r="V269" s="7"/>
      <c r="W269" s="8"/>
    </row>
    <row r="270" spans="3:23" x14ac:dyDescent="0.3"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>
        <f t="shared" si="23"/>
        <v>0</v>
      </c>
      <c r="Q270" s="7">
        <f t="shared" si="24"/>
        <v>0</v>
      </c>
      <c r="R270" s="7">
        <f t="shared" si="25"/>
        <v>0</v>
      </c>
      <c r="S270" s="7">
        <f t="shared" si="26"/>
        <v>0</v>
      </c>
      <c r="T270" s="7">
        <f t="shared" si="27"/>
        <v>0</v>
      </c>
      <c r="U270" s="7"/>
      <c r="V270" s="7"/>
      <c r="W270" s="8"/>
    </row>
    <row r="271" spans="3:23" x14ac:dyDescent="0.3"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>
        <f t="shared" si="23"/>
        <v>0</v>
      </c>
      <c r="Q271" s="7">
        <f t="shared" si="24"/>
        <v>0</v>
      </c>
      <c r="R271" s="7">
        <f t="shared" si="25"/>
        <v>0</v>
      </c>
      <c r="S271" s="7">
        <f t="shared" si="26"/>
        <v>0</v>
      </c>
      <c r="T271" s="7">
        <f t="shared" si="27"/>
        <v>0</v>
      </c>
      <c r="U271" s="7"/>
      <c r="V271" s="7"/>
      <c r="W271" s="8"/>
    </row>
    <row r="272" spans="3:23" x14ac:dyDescent="0.3"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>
        <f t="shared" si="23"/>
        <v>0</v>
      </c>
      <c r="Q272" s="7">
        <f t="shared" si="24"/>
        <v>0</v>
      </c>
      <c r="R272" s="7">
        <f t="shared" si="25"/>
        <v>0</v>
      </c>
      <c r="S272" s="7">
        <f t="shared" si="26"/>
        <v>0</v>
      </c>
      <c r="T272" s="7">
        <f t="shared" si="27"/>
        <v>0</v>
      </c>
      <c r="U272" s="7"/>
      <c r="V272" s="7"/>
      <c r="W272" s="8"/>
    </row>
    <row r="273" spans="3:23" x14ac:dyDescent="0.3"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>
        <f t="shared" si="23"/>
        <v>0</v>
      </c>
      <c r="Q273" s="7">
        <f t="shared" si="24"/>
        <v>0</v>
      </c>
      <c r="R273" s="7">
        <f t="shared" si="25"/>
        <v>0</v>
      </c>
      <c r="S273" s="7">
        <f t="shared" si="26"/>
        <v>0</v>
      </c>
      <c r="T273" s="7">
        <f t="shared" si="27"/>
        <v>0</v>
      </c>
      <c r="U273" s="7"/>
      <c r="V273" s="7"/>
      <c r="W273" s="8"/>
    </row>
    <row r="274" spans="3:23" x14ac:dyDescent="0.3"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>
        <f t="shared" si="23"/>
        <v>0</v>
      </c>
      <c r="Q274" s="7">
        <f t="shared" si="24"/>
        <v>0</v>
      </c>
      <c r="R274" s="7">
        <f t="shared" si="25"/>
        <v>0</v>
      </c>
      <c r="S274" s="7">
        <f t="shared" si="26"/>
        <v>0</v>
      </c>
      <c r="T274" s="7">
        <f t="shared" si="27"/>
        <v>0</v>
      </c>
      <c r="U274" s="7"/>
      <c r="V274" s="7"/>
      <c r="W274" s="8"/>
    </row>
    <row r="275" spans="3:23" x14ac:dyDescent="0.3"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>
        <f t="shared" si="23"/>
        <v>0</v>
      </c>
      <c r="Q275" s="7">
        <f t="shared" si="24"/>
        <v>0</v>
      </c>
      <c r="R275" s="7">
        <f t="shared" si="25"/>
        <v>0</v>
      </c>
      <c r="S275" s="7">
        <f t="shared" si="26"/>
        <v>0</v>
      </c>
      <c r="T275" s="7">
        <f t="shared" si="27"/>
        <v>0</v>
      </c>
      <c r="U275" s="7"/>
      <c r="V275" s="7"/>
      <c r="W275" s="8"/>
    </row>
    <row r="276" spans="3:23" x14ac:dyDescent="0.3"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>
        <f t="shared" si="23"/>
        <v>0</v>
      </c>
      <c r="Q276" s="7">
        <f t="shared" si="24"/>
        <v>0</v>
      </c>
      <c r="R276" s="7">
        <f t="shared" si="25"/>
        <v>0</v>
      </c>
      <c r="S276" s="7">
        <f t="shared" si="26"/>
        <v>0</v>
      </c>
      <c r="T276" s="7">
        <f t="shared" si="27"/>
        <v>0</v>
      </c>
      <c r="U276" s="7"/>
      <c r="V276" s="7"/>
      <c r="W276" s="8"/>
    </row>
    <row r="277" spans="3:23" x14ac:dyDescent="0.3"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>
        <f t="shared" si="23"/>
        <v>0</v>
      </c>
      <c r="Q277" s="7">
        <f t="shared" si="24"/>
        <v>0</v>
      </c>
      <c r="R277" s="7">
        <f t="shared" si="25"/>
        <v>0</v>
      </c>
      <c r="S277" s="7">
        <f t="shared" si="26"/>
        <v>0</v>
      </c>
      <c r="T277" s="7">
        <f t="shared" si="27"/>
        <v>0</v>
      </c>
      <c r="U277" s="7"/>
      <c r="V277" s="7"/>
      <c r="W277" s="8"/>
    </row>
    <row r="278" spans="3:23" x14ac:dyDescent="0.3"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>
        <f t="shared" si="23"/>
        <v>0</v>
      </c>
      <c r="Q278" s="7">
        <f t="shared" si="24"/>
        <v>0</v>
      </c>
      <c r="R278" s="7">
        <f t="shared" si="25"/>
        <v>0</v>
      </c>
      <c r="S278" s="7">
        <f t="shared" si="26"/>
        <v>0</v>
      </c>
      <c r="T278" s="7">
        <f t="shared" si="27"/>
        <v>0</v>
      </c>
      <c r="U278" s="7"/>
      <c r="V278" s="7"/>
      <c r="W278" s="8"/>
    </row>
    <row r="279" spans="3:23" x14ac:dyDescent="0.3"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>
        <f t="shared" si="23"/>
        <v>0</v>
      </c>
      <c r="Q279" s="7">
        <f t="shared" si="24"/>
        <v>0</v>
      </c>
      <c r="R279" s="7">
        <f t="shared" si="25"/>
        <v>0</v>
      </c>
      <c r="S279" s="7">
        <f t="shared" si="26"/>
        <v>0</v>
      </c>
      <c r="T279" s="7">
        <f t="shared" si="27"/>
        <v>0</v>
      </c>
      <c r="U279" s="7"/>
      <c r="V279" s="7"/>
      <c r="W279" s="8"/>
    </row>
    <row r="280" spans="3:23" x14ac:dyDescent="0.3"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>
        <f t="shared" si="23"/>
        <v>0</v>
      </c>
      <c r="Q280" s="7">
        <f t="shared" si="24"/>
        <v>0</v>
      </c>
      <c r="R280" s="7">
        <f t="shared" si="25"/>
        <v>0</v>
      </c>
      <c r="S280" s="7">
        <f t="shared" si="26"/>
        <v>0</v>
      </c>
      <c r="T280" s="7">
        <f t="shared" si="27"/>
        <v>0</v>
      </c>
      <c r="U280" s="7"/>
      <c r="V280" s="7"/>
      <c r="W280" s="8"/>
    </row>
    <row r="281" spans="3:23" x14ac:dyDescent="0.3"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>
        <f t="shared" si="23"/>
        <v>0</v>
      </c>
      <c r="Q281" s="7">
        <f t="shared" si="24"/>
        <v>0</v>
      </c>
      <c r="R281" s="7">
        <f t="shared" si="25"/>
        <v>0</v>
      </c>
      <c r="S281" s="7">
        <f t="shared" si="26"/>
        <v>0</v>
      </c>
      <c r="T281" s="7">
        <f t="shared" si="27"/>
        <v>0</v>
      </c>
      <c r="U281" s="7"/>
      <c r="V281" s="7"/>
      <c r="W281" s="8"/>
    </row>
    <row r="282" spans="3:23" x14ac:dyDescent="0.3"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>
        <f t="shared" si="23"/>
        <v>0</v>
      </c>
      <c r="Q282" s="7">
        <f t="shared" si="24"/>
        <v>0</v>
      </c>
      <c r="R282" s="7">
        <f t="shared" si="25"/>
        <v>0</v>
      </c>
      <c r="S282" s="7">
        <f t="shared" si="26"/>
        <v>0</v>
      </c>
      <c r="T282" s="7">
        <f t="shared" si="27"/>
        <v>0</v>
      </c>
      <c r="U282" s="7"/>
      <c r="V282" s="7"/>
      <c r="W282" s="8"/>
    </row>
    <row r="283" spans="3:23" x14ac:dyDescent="0.3"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>
        <f t="shared" si="23"/>
        <v>0</v>
      </c>
      <c r="Q283" s="7">
        <f t="shared" si="24"/>
        <v>0</v>
      </c>
      <c r="R283" s="7">
        <f t="shared" si="25"/>
        <v>0</v>
      </c>
      <c r="S283" s="7">
        <f t="shared" si="26"/>
        <v>0</v>
      </c>
      <c r="T283" s="7">
        <f t="shared" si="27"/>
        <v>0</v>
      </c>
      <c r="U283" s="7"/>
      <c r="V283" s="7"/>
      <c r="W283" s="8"/>
    </row>
    <row r="284" spans="3:23" x14ac:dyDescent="0.3"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>
        <f t="shared" si="23"/>
        <v>0</v>
      </c>
      <c r="Q284" s="7">
        <f t="shared" si="24"/>
        <v>0</v>
      </c>
      <c r="R284" s="7">
        <f t="shared" si="25"/>
        <v>0</v>
      </c>
      <c r="S284" s="7">
        <f t="shared" si="26"/>
        <v>0</v>
      </c>
      <c r="T284" s="7">
        <f t="shared" si="27"/>
        <v>0</v>
      </c>
      <c r="U284" s="7"/>
      <c r="V284" s="7"/>
      <c r="W284" s="8"/>
    </row>
    <row r="285" spans="3:23" x14ac:dyDescent="0.3"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>
        <f t="shared" si="23"/>
        <v>0</v>
      </c>
      <c r="Q285" s="7">
        <f t="shared" si="24"/>
        <v>0</v>
      </c>
      <c r="R285" s="7">
        <f t="shared" si="25"/>
        <v>0</v>
      </c>
      <c r="S285" s="7">
        <f t="shared" si="26"/>
        <v>0</v>
      </c>
      <c r="T285" s="7">
        <f t="shared" si="27"/>
        <v>0</v>
      </c>
      <c r="U285" s="7"/>
      <c r="V285" s="7"/>
      <c r="W285" s="8"/>
    </row>
    <row r="286" spans="3:23" x14ac:dyDescent="0.3"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>
        <f t="shared" si="23"/>
        <v>0</v>
      </c>
      <c r="Q286" s="7">
        <f t="shared" si="24"/>
        <v>0</v>
      </c>
      <c r="R286" s="7">
        <f t="shared" si="25"/>
        <v>0</v>
      </c>
      <c r="S286" s="7">
        <f t="shared" si="26"/>
        <v>0</v>
      </c>
      <c r="T286" s="7">
        <f t="shared" si="27"/>
        <v>0</v>
      </c>
      <c r="U286" s="7"/>
      <c r="V286" s="7"/>
      <c r="W286" s="8"/>
    </row>
    <row r="287" spans="3:23" x14ac:dyDescent="0.3"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>
        <f t="shared" si="23"/>
        <v>0</v>
      </c>
      <c r="Q287" s="7">
        <f t="shared" si="24"/>
        <v>0</v>
      </c>
      <c r="R287" s="7">
        <f t="shared" si="25"/>
        <v>0</v>
      </c>
      <c r="S287" s="7">
        <f t="shared" si="26"/>
        <v>0</v>
      </c>
      <c r="T287" s="7">
        <f t="shared" si="27"/>
        <v>0</v>
      </c>
      <c r="U287" s="7"/>
      <c r="V287" s="7"/>
      <c r="W287" s="8"/>
    </row>
    <row r="288" spans="3:23" x14ac:dyDescent="0.3"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>
        <f t="shared" si="23"/>
        <v>0</v>
      </c>
      <c r="Q288" s="7">
        <f t="shared" si="24"/>
        <v>0</v>
      </c>
      <c r="R288" s="7">
        <f t="shared" si="25"/>
        <v>0</v>
      </c>
      <c r="S288" s="7">
        <f t="shared" si="26"/>
        <v>0</v>
      </c>
      <c r="T288" s="7">
        <f t="shared" si="27"/>
        <v>0</v>
      </c>
      <c r="U288" s="7"/>
      <c r="V288" s="7"/>
      <c r="W288" s="8"/>
    </row>
    <row r="289" spans="3:23" x14ac:dyDescent="0.3"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>
        <f t="shared" si="23"/>
        <v>0</v>
      </c>
      <c r="Q289" s="7">
        <f t="shared" si="24"/>
        <v>0</v>
      </c>
      <c r="R289" s="7">
        <f t="shared" si="25"/>
        <v>0</v>
      </c>
      <c r="S289" s="7">
        <f t="shared" si="26"/>
        <v>0</v>
      </c>
      <c r="T289" s="7">
        <f t="shared" si="27"/>
        <v>0</v>
      </c>
      <c r="U289" s="7"/>
      <c r="V289" s="7"/>
      <c r="W289" s="8"/>
    </row>
    <row r="290" spans="3:23" x14ac:dyDescent="0.3"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>
        <f t="shared" si="23"/>
        <v>0</v>
      </c>
      <c r="Q290" s="7">
        <f t="shared" si="24"/>
        <v>0</v>
      </c>
      <c r="R290" s="7">
        <f t="shared" si="25"/>
        <v>0</v>
      </c>
      <c r="S290" s="7">
        <f t="shared" si="26"/>
        <v>0</v>
      </c>
      <c r="T290" s="7">
        <f t="shared" si="27"/>
        <v>0</v>
      </c>
      <c r="U290" s="7"/>
      <c r="V290" s="7"/>
      <c r="W290" s="8"/>
    </row>
    <row r="291" spans="3:23" x14ac:dyDescent="0.3"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>
        <f t="shared" si="23"/>
        <v>0</v>
      </c>
      <c r="Q291" s="7">
        <f t="shared" si="24"/>
        <v>0</v>
      </c>
      <c r="R291" s="7">
        <f t="shared" si="25"/>
        <v>0</v>
      </c>
      <c r="S291" s="7">
        <f t="shared" si="26"/>
        <v>0</v>
      </c>
      <c r="T291" s="7">
        <f t="shared" si="27"/>
        <v>0</v>
      </c>
      <c r="U291" s="7"/>
      <c r="V291" s="7"/>
      <c r="W291" s="8"/>
    </row>
    <row r="292" spans="3:23" x14ac:dyDescent="0.3"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>
        <f t="shared" si="23"/>
        <v>0</v>
      </c>
      <c r="Q292" s="7">
        <f t="shared" si="24"/>
        <v>0</v>
      </c>
      <c r="R292" s="7">
        <f t="shared" si="25"/>
        <v>0</v>
      </c>
      <c r="S292" s="7">
        <f t="shared" si="26"/>
        <v>0</v>
      </c>
      <c r="T292" s="7">
        <f t="shared" si="27"/>
        <v>0</v>
      </c>
      <c r="U292" s="7"/>
      <c r="V292" s="7"/>
      <c r="W292" s="8"/>
    </row>
    <row r="293" spans="3:23" x14ac:dyDescent="0.3"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>
        <f t="shared" si="23"/>
        <v>0</v>
      </c>
      <c r="Q293" s="7">
        <f t="shared" si="24"/>
        <v>0</v>
      </c>
      <c r="R293" s="7">
        <f t="shared" si="25"/>
        <v>0</v>
      </c>
      <c r="S293" s="7">
        <f t="shared" si="26"/>
        <v>0</v>
      </c>
      <c r="T293" s="7">
        <f t="shared" si="27"/>
        <v>0</v>
      </c>
      <c r="U293" s="7"/>
      <c r="V293" s="7"/>
      <c r="W293" s="8"/>
    </row>
    <row r="294" spans="3:23" x14ac:dyDescent="0.3"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>
        <f t="shared" si="23"/>
        <v>0</v>
      </c>
      <c r="Q294" s="7">
        <f t="shared" si="24"/>
        <v>0</v>
      </c>
      <c r="R294" s="7">
        <f t="shared" si="25"/>
        <v>0</v>
      </c>
      <c r="S294" s="7">
        <f t="shared" si="26"/>
        <v>0</v>
      </c>
      <c r="T294" s="7">
        <f t="shared" si="27"/>
        <v>0</v>
      </c>
      <c r="U294" s="7"/>
      <c r="V294" s="7"/>
      <c r="W294" s="8"/>
    </row>
    <row r="295" spans="3:23" x14ac:dyDescent="0.3"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>
        <f t="shared" si="23"/>
        <v>0</v>
      </c>
      <c r="Q295" s="7">
        <f t="shared" si="24"/>
        <v>0</v>
      </c>
      <c r="R295" s="7">
        <f t="shared" si="25"/>
        <v>0</v>
      </c>
      <c r="S295" s="7">
        <f t="shared" si="26"/>
        <v>0</v>
      </c>
      <c r="T295" s="7">
        <f t="shared" si="27"/>
        <v>0</v>
      </c>
      <c r="U295" s="7"/>
      <c r="V295" s="7"/>
      <c r="W295" s="8"/>
    </row>
    <row r="296" spans="3:23" x14ac:dyDescent="0.3"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>
        <f t="shared" si="23"/>
        <v>0</v>
      </c>
      <c r="Q296" s="7">
        <f t="shared" si="24"/>
        <v>0</v>
      </c>
      <c r="R296" s="7">
        <f t="shared" si="25"/>
        <v>0</v>
      </c>
      <c r="S296" s="7">
        <f t="shared" si="26"/>
        <v>0</v>
      </c>
      <c r="T296" s="7">
        <f t="shared" si="27"/>
        <v>0</v>
      </c>
      <c r="U296" s="7"/>
      <c r="V296" s="7"/>
      <c r="W296" s="8"/>
    </row>
    <row r="297" spans="3:23" x14ac:dyDescent="0.3"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>
        <f t="shared" si="23"/>
        <v>0</v>
      </c>
      <c r="Q297" s="7">
        <f t="shared" si="24"/>
        <v>0</v>
      </c>
      <c r="R297" s="7">
        <f t="shared" si="25"/>
        <v>0</v>
      </c>
      <c r="S297" s="7">
        <f t="shared" si="26"/>
        <v>0</v>
      </c>
      <c r="T297" s="7">
        <f t="shared" si="27"/>
        <v>0</v>
      </c>
      <c r="U297" s="7"/>
      <c r="V297" s="7"/>
      <c r="W297" s="8"/>
    </row>
    <row r="298" spans="3:23" x14ac:dyDescent="0.3"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>
        <f t="shared" si="23"/>
        <v>0</v>
      </c>
      <c r="Q298" s="7">
        <f t="shared" si="24"/>
        <v>0</v>
      </c>
      <c r="R298" s="7">
        <f t="shared" si="25"/>
        <v>0</v>
      </c>
      <c r="S298" s="7">
        <f t="shared" si="26"/>
        <v>0</v>
      </c>
      <c r="T298" s="7">
        <f t="shared" si="27"/>
        <v>0</v>
      </c>
      <c r="U298" s="7"/>
      <c r="V298" s="7"/>
      <c r="W298" s="8"/>
    </row>
    <row r="299" spans="3:23" x14ac:dyDescent="0.3"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>
        <f t="shared" si="23"/>
        <v>0</v>
      </c>
      <c r="Q299" s="7">
        <f t="shared" si="24"/>
        <v>0</v>
      </c>
      <c r="R299" s="7">
        <f t="shared" si="25"/>
        <v>0</v>
      </c>
      <c r="S299" s="7">
        <f t="shared" si="26"/>
        <v>0</v>
      </c>
      <c r="T299" s="7">
        <f t="shared" si="27"/>
        <v>0</v>
      </c>
      <c r="U299" s="7"/>
      <c r="V299" s="7"/>
      <c r="W299" s="8"/>
    </row>
    <row r="300" spans="3:23" x14ac:dyDescent="0.3"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>
        <f t="shared" si="23"/>
        <v>0</v>
      </c>
      <c r="Q300" s="7">
        <f t="shared" si="24"/>
        <v>0</v>
      </c>
      <c r="R300" s="7">
        <f t="shared" si="25"/>
        <v>0</v>
      </c>
      <c r="S300" s="7">
        <f t="shared" si="26"/>
        <v>0</v>
      </c>
      <c r="T300" s="7">
        <f t="shared" si="27"/>
        <v>0</v>
      </c>
      <c r="U300" s="7"/>
      <c r="V300" s="7"/>
      <c r="W300" s="8"/>
    </row>
    <row r="301" spans="3:23" x14ac:dyDescent="0.3"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>
        <f t="shared" si="23"/>
        <v>0</v>
      </c>
      <c r="Q301" s="7">
        <f t="shared" si="24"/>
        <v>0</v>
      </c>
      <c r="R301" s="7">
        <f t="shared" si="25"/>
        <v>0</v>
      </c>
      <c r="S301" s="7">
        <f t="shared" si="26"/>
        <v>0</v>
      </c>
      <c r="T301" s="7">
        <f t="shared" si="27"/>
        <v>0</v>
      </c>
      <c r="U301" s="7"/>
      <c r="V301" s="7"/>
      <c r="W301" s="8"/>
    </row>
  </sheetData>
  <conditionalFormatting sqref="V2:V200">
    <cfRule type="cellIs" dxfId="2" priority="1" operator="greaterThan">
      <formula>0</formula>
    </cfRule>
    <cfRule type="cellIs" dxfId="1" priority="2" operator="lessThan">
      <formula>0</formula>
    </cfRule>
  </conditionalFormatting>
  <conditionalFormatting sqref="W2:W200">
    <cfRule type="expression" dxfId="0" priority="3">
      <formula>ABS(W2)&lt;=0.05</formula>
    </cfRule>
  </conditionalFormatting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abSelected="1" workbookViewId="0">
      <pane ySplit="2" topLeftCell="A3" activePane="bottomLeft" state="frozen"/>
      <selection pane="bottomLeft" activeCell="D29" sqref="D29"/>
    </sheetView>
  </sheetViews>
  <sheetFormatPr defaultRowHeight="14.4" x14ac:dyDescent="0.3"/>
  <cols>
    <col min="1" max="1" width="36" customWidth="1"/>
    <col min="2" max="2" width="30" customWidth="1"/>
    <col min="3" max="3" width="40" customWidth="1"/>
    <col min="4" max="4" width="30" customWidth="1"/>
    <col min="5" max="6" width="26" customWidth="1"/>
  </cols>
  <sheetData>
    <row r="1" spans="1:6" ht="18" customHeight="1" x14ac:dyDescent="0.35">
      <c r="A1" s="25" t="s">
        <v>90</v>
      </c>
      <c r="B1" s="26"/>
      <c r="C1" s="26"/>
      <c r="D1" s="26"/>
      <c r="E1" s="22"/>
      <c r="F1" s="22"/>
    </row>
    <row r="2" spans="1:6" ht="15.6" customHeight="1" x14ac:dyDescent="0.3">
      <c r="A2" s="20" t="s">
        <v>91</v>
      </c>
      <c r="B2" s="20"/>
      <c r="C2" s="20"/>
      <c r="D2" s="22"/>
      <c r="E2" s="22"/>
      <c r="F2" s="22"/>
    </row>
    <row r="3" spans="1:6" x14ac:dyDescent="0.3">
      <c r="A3" s="22" t="s">
        <v>92</v>
      </c>
      <c r="B3" s="22" t="s">
        <v>93</v>
      </c>
      <c r="C3" s="22" t="s">
        <v>94</v>
      </c>
      <c r="D3" s="22"/>
      <c r="E3" s="22"/>
      <c r="F3" s="22"/>
    </row>
    <row r="4" spans="1:6" x14ac:dyDescent="0.3">
      <c r="A4" s="22" t="s">
        <v>95</v>
      </c>
      <c r="B4" s="22" t="s">
        <v>96</v>
      </c>
      <c r="C4" s="22" t="s">
        <v>97</v>
      </c>
      <c r="D4" s="22"/>
      <c r="E4" s="22"/>
      <c r="F4" s="22"/>
    </row>
    <row r="5" spans="1:6" x14ac:dyDescent="0.3">
      <c r="A5" s="22" t="s">
        <v>98</v>
      </c>
      <c r="B5" s="22" t="s">
        <v>99</v>
      </c>
      <c r="C5" s="22" t="s">
        <v>97</v>
      </c>
      <c r="D5" s="22"/>
      <c r="E5" s="22"/>
      <c r="F5" s="22"/>
    </row>
    <row r="6" spans="1:6" x14ac:dyDescent="0.3">
      <c r="A6" s="22" t="s">
        <v>100</v>
      </c>
      <c r="B6" s="22" t="s">
        <v>101</v>
      </c>
      <c r="C6" s="22" t="s">
        <v>97</v>
      </c>
      <c r="D6" s="22"/>
      <c r="E6" s="22"/>
      <c r="F6" s="22"/>
    </row>
    <row r="7" spans="1:6" x14ac:dyDescent="0.3">
      <c r="A7" s="22" t="s">
        <v>102</v>
      </c>
      <c r="B7" s="22" t="s">
        <v>103</v>
      </c>
      <c r="C7" s="22" t="s">
        <v>97</v>
      </c>
      <c r="D7" s="22"/>
      <c r="E7" s="22"/>
      <c r="F7" s="22"/>
    </row>
    <row r="8" spans="1:6" x14ac:dyDescent="0.3">
      <c r="A8" s="22" t="s">
        <v>104</v>
      </c>
      <c r="B8" s="22" t="s">
        <v>105</v>
      </c>
      <c r="C8" s="22" t="s">
        <v>106</v>
      </c>
      <c r="D8" s="22"/>
      <c r="E8" s="22"/>
      <c r="F8" s="22"/>
    </row>
    <row r="9" spans="1:6" x14ac:dyDescent="0.3">
      <c r="A9" s="22"/>
      <c r="B9" s="22"/>
      <c r="C9" s="22"/>
      <c r="D9" s="22"/>
      <c r="E9" s="22"/>
      <c r="F9" s="22"/>
    </row>
    <row r="10" spans="1:6" x14ac:dyDescent="0.3">
      <c r="A10" s="23" t="s">
        <v>107</v>
      </c>
      <c r="B10" s="22"/>
      <c r="C10" s="22"/>
      <c r="D10" s="22"/>
      <c r="E10" s="22"/>
      <c r="F10" s="22"/>
    </row>
    <row r="11" spans="1:6" ht="15.6" customHeight="1" x14ac:dyDescent="0.3">
      <c r="A11" s="20" t="s">
        <v>108</v>
      </c>
      <c r="B11" s="20" t="s">
        <v>109</v>
      </c>
      <c r="C11" s="20" t="s">
        <v>54</v>
      </c>
      <c r="D11" s="22"/>
      <c r="E11" s="22"/>
      <c r="F11" s="22"/>
    </row>
    <row r="12" spans="1:6" x14ac:dyDescent="0.3">
      <c r="A12" s="22" t="s">
        <v>110</v>
      </c>
      <c r="B12" s="22" t="s">
        <v>111</v>
      </c>
      <c r="C12" s="22" t="s">
        <v>112</v>
      </c>
      <c r="D12" s="22"/>
      <c r="E12" s="22"/>
      <c r="F12" s="22"/>
    </row>
    <row r="13" spans="1:6" x14ac:dyDescent="0.3">
      <c r="A13" s="22" t="s">
        <v>113</v>
      </c>
      <c r="B13" s="22" t="s">
        <v>114</v>
      </c>
      <c r="C13" s="22" t="s">
        <v>115</v>
      </c>
      <c r="D13" s="22"/>
      <c r="E13" s="22"/>
      <c r="F13" s="22"/>
    </row>
    <row r="14" spans="1:6" x14ac:dyDescent="0.3">
      <c r="A14" s="22" t="s">
        <v>116</v>
      </c>
      <c r="B14" s="22" t="s">
        <v>117</v>
      </c>
      <c r="C14" s="22" t="s">
        <v>118</v>
      </c>
      <c r="D14" s="22"/>
      <c r="E14" s="22"/>
      <c r="F14" s="22"/>
    </row>
    <row r="15" spans="1:6" x14ac:dyDescent="0.3">
      <c r="A15" s="22" t="s">
        <v>119</v>
      </c>
      <c r="B15" s="22" t="s">
        <v>120</v>
      </c>
      <c r="C15" s="22" t="s">
        <v>121</v>
      </c>
      <c r="D15" s="22"/>
      <c r="E15" s="22"/>
      <c r="F15" s="22"/>
    </row>
    <row r="16" spans="1:6" x14ac:dyDescent="0.3">
      <c r="A16" s="22" t="s">
        <v>122</v>
      </c>
      <c r="B16" s="22" t="s">
        <v>123</v>
      </c>
      <c r="C16" s="22" t="s">
        <v>124</v>
      </c>
      <c r="D16" s="22"/>
      <c r="E16" s="22"/>
      <c r="F16" s="22"/>
    </row>
    <row r="17" spans="1:6" x14ac:dyDescent="0.3">
      <c r="A17" s="22"/>
      <c r="B17" s="22"/>
      <c r="C17" s="22"/>
      <c r="D17" s="22"/>
      <c r="E17" s="22"/>
      <c r="F17" s="22"/>
    </row>
    <row r="18" spans="1:6" x14ac:dyDescent="0.3">
      <c r="A18" s="23" t="s">
        <v>125</v>
      </c>
      <c r="B18" s="22"/>
      <c r="C18" s="22"/>
      <c r="D18" s="22"/>
      <c r="E18" s="22"/>
      <c r="F18" s="22"/>
    </row>
    <row r="19" spans="1:6" ht="15.6" customHeight="1" x14ac:dyDescent="0.3">
      <c r="A19" s="20" t="s">
        <v>7</v>
      </c>
      <c r="B19" s="20" t="s">
        <v>126</v>
      </c>
      <c r="C19" s="20" t="s">
        <v>127</v>
      </c>
      <c r="D19" s="22"/>
      <c r="E19" s="22"/>
      <c r="F19" s="22"/>
    </row>
    <row r="20" spans="1:6" x14ac:dyDescent="0.3">
      <c r="A20" s="22" t="s">
        <v>11</v>
      </c>
      <c r="B20" s="22" t="s">
        <v>128</v>
      </c>
      <c r="C20" s="22" t="s">
        <v>34</v>
      </c>
      <c r="D20" s="22"/>
      <c r="E20" s="22"/>
      <c r="F20" s="22"/>
    </row>
    <row r="21" spans="1:6" x14ac:dyDescent="0.3">
      <c r="A21" s="22" t="s">
        <v>129</v>
      </c>
      <c r="B21" s="22" t="s">
        <v>14</v>
      </c>
      <c r="C21" s="22" t="s">
        <v>130</v>
      </c>
      <c r="D21" s="22"/>
      <c r="E21" s="22"/>
      <c r="F21" s="22"/>
    </row>
    <row r="22" spans="1:6" x14ac:dyDescent="0.3">
      <c r="A22" s="22" t="s">
        <v>131</v>
      </c>
      <c r="B22" s="22" t="s">
        <v>16</v>
      </c>
      <c r="C22" s="22" t="s">
        <v>132</v>
      </c>
      <c r="D22" s="22"/>
      <c r="E22" s="22"/>
      <c r="F22" s="22"/>
    </row>
    <row r="23" spans="1:6" x14ac:dyDescent="0.3">
      <c r="A23" s="22" t="s">
        <v>133</v>
      </c>
      <c r="B23" s="22" t="s">
        <v>18</v>
      </c>
      <c r="C23" s="22" t="s">
        <v>35</v>
      </c>
      <c r="D23" s="22"/>
      <c r="E23" s="22"/>
      <c r="F23" s="22"/>
    </row>
    <row r="24" spans="1:6" x14ac:dyDescent="0.3">
      <c r="A24" s="22" t="s">
        <v>134</v>
      </c>
      <c r="B24" s="22" t="s">
        <v>20</v>
      </c>
      <c r="C24" s="22" t="s">
        <v>130</v>
      </c>
      <c r="D24" s="22"/>
      <c r="E24" s="22"/>
      <c r="F24" s="22"/>
    </row>
    <row r="25" spans="1:6" x14ac:dyDescent="0.3">
      <c r="A25" s="22" t="s">
        <v>135</v>
      </c>
      <c r="B25" s="22" t="s">
        <v>22</v>
      </c>
      <c r="C25" s="22" t="s">
        <v>34</v>
      </c>
      <c r="D25" s="22"/>
      <c r="E25" s="22"/>
      <c r="F25" s="22"/>
    </row>
    <row r="26" spans="1:6" x14ac:dyDescent="0.3">
      <c r="A26" s="22" t="s">
        <v>68</v>
      </c>
      <c r="B26" s="22" t="s">
        <v>16</v>
      </c>
      <c r="C26" s="22" t="s">
        <v>34</v>
      </c>
      <c r="D26" s="22"/>
      <c r="E26" s="22"/>
      <c r="F26" s="22"/>
    </row>
  </sheetData>
  <mergeCells count="1">
    <mergeCell ref="A1:D1"/>
  </mergeCell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8"/>
  <sheetViews>
    <sheetView workbookViewId="0">
      <pane ySplit="2" topLeftCell="A3" activePane="bottomLeft" state="frozen"/>
      <selection pane="bottomLeft" activeCell="H39" sqref="H39"/>
    </sheetView>
  </sheetViews>
  <sheetFormatPr defaultRowHeight="14.4" x14ac:dyDescent="0.3"/>
  <cols>
    <col min="1" max="1" width="35.5546875" customWidth="1"/>
    <col min="2" max="2" width="29.6640625" customWidth="1"/>
    <col min="3" max="3" width="21.109375" customWidth="1"/>
    <col min="4" max="4" width="28" customWidth="1"/>
    <col min="6" max="6" width="14.77734375" bestFit="1" customWidth="1"/>
    <col min="7" max="7" width="15.77734375" customWidth="1"/>
  </cols>
  <sheetData>
    <row r="1" spans="1:7" x14ac:dyDescent="0.3">
      <c r="A1" s="2" t="s">
        <v>136</v>
      </c>
      <c r="F1" s="2" t="s">
        <v>137</v>
      </c>
    </row>
    <row r="2" spans="1:7" ht="15.6" customHeight="1" x14ac:dyDescent="0.3">
      <c r="A2" s="6" t="s">
        <v>138</v>
      </c>
      <c r="B2" s="6" t="s">
        <v>139</v>
      </c>
      <c r="C2" s="6" t="s">
        <v>140</v>
      </c>
      <c r="D2" s="6" t="s">
        <v>54</v>
      </c>
    </row>
    <row r="3" spans="1:7" ht="15.6" customHeight="1" x14ac:dyDescent="0.3">
      <c r="A3" t="s">
        <v>141</v>
      </c>
      <c r="B3">
        <v>1.25</v>
      </c>
      <c r="C3">
        <f ca="1">TODAY()</f>
        <v>46027</v>
      </c>
      <c r="D3" t="s">
        <v>142</v>
      </c>
      <c r="F3" s="6" t="s">
        <v>42</v>
      </c>
      <c r="G3" s="6" t="s">
        <v>143</v>
      </c>
    </row>
    <row r="4" spans="1:7" x14ac:dyDescent="0.3">
      <c r="A4" t="s">
        <v>144</v>
      </c>
      <c r="B4">
        <v>1.17</v>
      </c>
      <c r="C4">
        <f ca="1">TODAY()</f>
        <v>46027</v>
      </c>
      <c r="D4" t="s">
        <v>142</v>
      </c>
      <c r="F4" t="s">
        <v>58</v>
      </c>
      <c r="G4">
        <v>1</v>
      </c>
    </row>
    <row r="5" spans="1:7" x14ac:dyDescent="0.3">
      <c r="F5" t="s">
        <v>61</v>
      </c>
      <c r="G5">
        <f>1/Assumptions!B3</f>
        <v>0.8</v>
      </c>
    </row>
    <row r="6" spans="1:7" x14ac:dyDescent="0.3">
      <c r="F6" t="s">
        <v>145</v>
      </c>
      <c r="G6">
        <f>1/Assumptions!B4</f>
        <v>0.85470085470085477</v>
      </c>
    </row>
    <row r="8" spans="1:7" x14ac:dyDescent="0.3">
      <c r="A8" s="2" t="s">
        <v>146</v>
      </c>
    </row>
    <row r="9" spans="1:7" ht="15.6" customHeight="1" x14ac:dyDescent="0.3">
      <c r="A9" s="6" t="s">
        <v>139</v>
      </c>
      <c r="B9" s="6" t="s">
        <v>26</v>
      </c>
      <c r="C9" s="6" t="s">
        <v>54</v>
      </c>
    </row>
    <row r="10" spans="1:7" x14ac:dyDescent="0.3">
      <c r="A10" t="s">
        <v>147</v>
      </c>
      <c r="B10" t="s">
        <v>148</v>
      </c>
      <c r="C10" t="s">
        <v>149</v>
      </c>
    </row>
    <row r="11" spans="1:7" x14ac:dyDescent="0.3">
      <c r="A11" t="s">
        <v>150</v>
      </c>
      <c r="B11" t="s">
        <v>151</v>
      </c>
      <c r="C11" t="s">
        <v>152</v>
      </c>
    </row>
    <row r="12" spans="1:7" x14ac:dyDescent="0.3">
      <c r="A12" t="s">
        <v>153</v>
      </c>
      <c r="B12" t="s">
        <v>154</v>
      </c>
      <c r="C12" t="s">
        <v>155</v>
      </c>
    </row>
    <row r="13" spans="1:7" x14ac:dyDescent="0.3">
      <c r="A13" t="s">
        <v>156</v>
      </c>
      <c r="B13" t="s">
        <v>60</v>
      </c>
    </row>
    <row r="14" spans="1:7" x14ac:dyDescent="0.3">
      <c r="A14" t="s">
        <v>157</v>
      </c>
      <c r="B14" t="s">
        <v>158</v>
      </c>
      <c r="C14" t="s">
        <v>159</v>
      </c>
    </row>
    <row r="15" spans="1:7" x14ac:dyDescent="0.3">
      <c r="A15" t="s">
        <v>160</v>
      </c>
      <c r="B15" t="s">
        <v>161</v>
      </c>
      <c r="C15" t="s">
        <v>162</v>
      </c>
    </row>
    <row r="17" spans="1:3" x14ac:dyDescent="0.3">
      <c r="A17" s="2" t="s">
        <v>163</v>
      </c>
    </row>
    <row r="18" spans="1:3" ht="15.6" customHeight="1" x14ac:dyDescent="0.3">
      <c r="A18" s="6" t="s">
        <v>164</v>
      </c>
      <c r="B18" s="6" t="s">
        <v>26</v>
      </c>
    </row>
    <row r="19" spans="1:3" x14ac:dyDescent="0.3">
      <c r="A19" t="s">
        <v>165</v>
      </c>
      <c r="B19" s="3"/>
    </row>
    <row r="20" spans="1:3" x14ac:dyDescent="0.3">
      <c r="A20" t="s">
        <v>166</v>
      </c>
      <c r="B20">
        <f>MAX(0,(B19-5000)*0.15)</f>
        <v>0</v>
      </c>
    </row>
    <row r="21" spans="1:3" x14ac:dyDescent="0.3">
      <c r="A21" t="s">
        <v>167</v>
      </c>
      <c r="B21">
        <f>B19*0.03</f>
        <v>0</v>
      </c>
    </row>
    <row r="22" spans="1:3" x14ac:dyDescent="0.3">
      <c r="A22" t="s">
        <v>168</v>
      </c>
      <c r="B22" s="2">
        <f>SUM(B19:B21)</f>
        <v>0</v>
      </c>
    </row>
    <row r="24" spans="1:3" x14ac:dyDescent="0.3">
      <c r="A24" s="2" t="s">
        <v>169</v>
      </c>
    </row>
    <row r="25" spans="1:3" ht="15.6" customHeight="1" x14ac:dyDescent="0.3">
      <c r="A25" s="6" t="s">
        <v>47</v>
      </c>
      <c r="B25" s="6" t="s">
        <v>170</v>
      </c>
      <c r="C25" s="6" t="s">
        <v>54</v>
      </c>
    </row>
    <row r="26" spans="1:3" x14ac:dyDescent="0.3">
      <c r="A26" t="s">
        <v>64</v>
      </c>
      <c r="B26">
        <v>12</v>
      </c>
      <c r="C26" t="s">
        <v>171</v>
      </c>
    </row>
    <row r="27" spans="1:3" x14ac:dyDescent="0.3">
      <c r="A27" t="s">
        <v>172</v>
      </c>
      <c r="B27">
        <v>4</v>
      </c>
      <c r="C27" t="s">
        <v>171</v>
      </c>
    </row>
    <row r="28" spans="1:3" x14ac:dyDescent="0.3">
      <c r="A28" t="s">
        <v>59</v>
      </c>
      <c r="B28">
        <v>1</v>
      </c>
      <c r="C28" t="s">
        <v>171</v>
      </c>
    </row>
    <row r="29" spans="1:3" x14ac:dyDescent="0.3">
      <c r="A29" t="s">
        <v>63</v>
      </c>
      <c r="B29">
        <v>1</v>
      </c>
      <c r="C29" t="s">
        <v>173</v>
      </c>
    </row>
    <row r="31" spans="1:3" x14ac:dyDescent="0.3">
      <c r="A31" s="2" t="s">
        <v>174</v>
      </c>
    </row>
    <row r="32" spans="1:3" ht="15.6" customHeight="1" x14ac:dyDescent="0.3">
      <c r="A32" s="6" t="s">
        <v>175</v>
      </c>
      <c r="B32" s="6" t="s">
        <v>176</v>
      </c>
      <c r="C32" s="6" t="s">
        <v>54</v>
      </c>
    </row>
    <row r="33" spans="1:3" x14ac:dyDescent="0.3">
      <c r="A33" t="s">
        <v>177</v>
      </c>
      <c r="B33" t="s">
        <v>178</v>
      </c>
      <c r="C33" t="s">
        <v>179</v>
      </c>
    </row>
    <row r="34" spans="1:3" x14ac:dyDescent="0.3">
      <c r="A34" t="s">
        <v>180</v>
      </c>
      <c r="B34" t="s">
        <v>181</v>
      </c>
      <c r="C34" t="s">
        <v>182</v>
      </c>
    </row>
    <row r="35" spans="1:3" x14ac:dyDescent="0.3">
      <c r="A35" t="s">
        <v>183</v>
      </c>
      <c r="B35" t="s">
        <v>184</v>
      </c>
      <c r="C35" t="s">
        <v>185</v>
      </c>
    </row>
    <row r="37" spans="1:3" x14ac:dyDescent="0.3">
      <c r="A37" s="2" t="s">
        <v>186</v>
      </c>
    </row>
    <row r="38" spans="1:3" x14ac:dyDescent="0.3">
      <c r="A38" t="s">
        <v>7</v>
      </c>
      <c r="B38" t="s">
        <v>11</v>
      </c>
    </row>
    <row r="39" spans="1:3" x14ac:dyDescent="0.3">
      <c r="B39" t="s">
        <v>13</v>
      </c>
    </row>
    <row r="40" spans="1:3" x14ac:dyDescent="0.3">
      <c r="B40" t="s">
        <v>15</v>
      </c>
    </row>
    <row r="41" spans="1:3" x14ac:dyDescent="0.3">
      <c r="B41" t="s">
        <v>17</v>
      </c>
    </row>
    <row r="42" spans="1:3" x14ac:dyDescent="0.3">
      <c r="B42" t="s">
        <v>19</v>
      </c>
    </row>
    <row r="43" spans="1:3" x14ac:dyDescent="0.3">
      <c r="B43" t="s">
        <v>21</v>
      </c>
    </row>
    <row r="44" spans="1:3" x14ac:dyDescent="0.3">
      <c r="B44" t="s">
        <v>68</v>
      </c>
    </row>
    <row r="45" spans="1:3" x14ac:dyDescent="0.3">
      <c r="A45" t="s">
        <v>40</v>
      </c>
      <c r="B45" t="s">
        <v>56</v>
      </c>
    </row>
    <row r="46" spans="1:3" x14ac:dyDescent="0.3">
      <c r="B46" t="s">
        <v>65</v>
      </c>
    </row>
    <row r="47" spans="1:3" x14ac:dyDescent="0.3">
      <c r="B47" t="s">
        <v>67</v>
      </c>
    </row>
    <row r="48" spans="1:3" x14ac:dyDescent="0.3">
      <c r="A48" t="s">
        <v>41</v>
      </c>
      <c r="B48" t="s">
        <v>66</v>
      </c>
    </row>
    <row r="49" spans="1:2" x14ac:dyDescent="0.3">
      <c r="B49" t="s">
        <v>57</v>
      </c>
    </row>
    <row r="50" spans="1:2" x14ac:dyDescent="0.3">
      <c r="A50" t="s">
        <v>42</v>
      </c>
      <c r="B50" t="s">
        <v>58</v>
      </c>
    </row>
    <row r="51" spans="1:2" x14ac:dyDescent="0.3">
      <c r="B51" t="s">
        <v>61</v>
      </c>
    </row>
    <row r="52" spans="1:2" x14ac:dyDescent="0.3">
      <c r="B52" t="s">
        <v>145</v>
      </c>
    </row>
    <row r="53" spans="1:2" x14ac:dyDescent="0.3">
      <c r="A53" t="s">
        <v>47</v>
      </c>
      <c r="B53" t="s">
        <v>64</v>
      </c>
    </row>
    <row r="54" spans="1:2" x14ac:dyDescent="0.3">
      <c r="B54" t="s">
        <v>172</v>
      </c>
    </row>
    <row r="55" spans="1:2" x14ac:dyDescent="0.3">
      <c r="B55" t="s">
        <v>59</v>
      </c>
    </row>
    <row r="56" spans="1:2" x14ac:dyDescent="0.3">
      <c r="B56" t="s">
        <v>63</v>
      </c>
    </row>
    <row r="57" spans="1:2" x14ac:dyDescent="0.3">
      <c r="A57" t="s">
        <v>187</v>
      </c>
      <c r="B57" t="s">
        <v>60</v>
      </c>
    </row>
    <row r="58" spans="1:2" x14ac:dyDescent="0.3">
      <c r="B58" t="s">
        <v>62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Detailed Budget</vt:lpstr>
      <vt:lpstr>Monthly Breakdown</vt:lpstr>
      <vt:lpstr>UK Benchmarks &amp; Reference</vt:lpstr>
      <vt:lpstr>Assumptions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2026-01-05T01:47:35Z</dcterms:created>
  <dcterms:modified xsi:type="dcterms:W3CDTF">2026-01-05T01:48:29Z</dcterms:modified>
</cp:coreProperties>
</file>